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300" windowWidth="13140" windowHeight="11640" activeTab="3"/>
  </bookViews>
  <sheets>
    <sheet name="sk.A" sheetId="1" r:id="rId1"/>
    <sheet name="sk.B" sheetId="2" r:id="rId2"/>
    <sheet name="1.-4." sheetId="3" r:id="rId3"/>
    <sheet name="5.-8." sheetId="4" r:id="rId4"/>
  </sheets>
  <definedNames>
    <definedName name="_xlnm.Print_Area" localSheetId="2">'1.-4.'!$A$1:$AH$19</definedName>
    <definedName name="_xlnm.Print_Area" localSheetId="0">'sk.A'!$A$1:$AH$18</definedName>
    <definedName name="_xlnm.Print_Area" localSheetId="1">'sk.B'!$A$1:$AH$20</definedName>
  </definedNames>
  <calcPr fullCalcOnLoad="1"/>
</workbook>
</file>

<file path=xl/sharedStrings.xml><?xml version="1.0" encoding="utf-8"?>
<sst xmlns="http://schemas.openxmlformats.org/spreadsheetml/2006/main" count="400" uniqueCount="37">
  <si>
    <t>Skóre</t>
  </si>
  <si>
    <t>Body</t>
  </si>
  <si>
    <t>Pořadí</t>
  </si>
  <si>
    <t>1.</t>
  </si>
  <si>
    <t>:</t>
  </si>
  <si>
    <t>2.</t>
  </si>
  <si>
    <t>3.</t>
  </si>
  <si>
    <t>4.</t>
  </si>
  <si>
    <t>Klíč</t>
  </si>
  <si>
    <t>Soupeři</t>
  </si>
  <si>
    <t>Sety</t>
  </si>
  <si>
    <t>Míče</t>
  </si>
  <si>
    <t>1. Set</t>
  </si>
  <si>
    <t>2.Set</t>
  </si>
  <si>
    <t>3. Set</t>
  </si>
  <si>
    <t>2-3</t>
  </si>
  <si>
    <t>-</t>
  </si>
  <si>
    <t>1-4</t>
  </si>
  <si>
    <t>4-2</t>
  </si>
  <si>
    <t>3-1</t>
  </si>
  <si>
    <t>5.</t>
  </si>
  <si>
    <t>3-4</t>
  </si>
  <si>
    <t>6.</t>
  </si>
  <si>
    <t>1-2</t>
  </si>
  <si>
    <t>XX</t>
  </si>
  <si>
    <t>SK Náchod A</t>
  </si>
  <si>
    <t>SAVO Praha KKY</t>
  </si>
  <si>
    <t>Třebechovice JKY</t>
  </si>
  <si>
    <t>Č. Kostelec KKY</t>
  </si>
  <si>
    <t>SK Náchod B</t>
  </si>
  <si>
    <t>Třebechovice</t>
  </si>
  <si>
    <t>Bílá Třemešná</t>
  </si>
  <si>
    <t>Sešlost</t>
  </si>
  <si>
    <t>H. Králové KKY</t>
  </si>
  <si>
    <t>Náchod "A"</t>
  </si>
  <si>
    <t>Č. Kostelec</t>
  </si>
  <si>
    <t>SAVO Praha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</si>
</sst>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b/>
      <sz val="22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sz val="7"/>
      <color indexed="10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omic Sans MS"/>
      <family val="4"/>
    </font>
    <font>
      <b/>
      <sz val="10"/>
      <color indexed="10"/>
      <name val="Arial CE"/>
      <family val="0"/>
    </font>
    <font>
      <b/>
      <sz val="26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omic Sans MS"/>
      <family val="4"/>
    </font>
    <font>
      <b/>
      <sz val="10"/>
      <color rgb="FFFF0000"/>
      <name val="Arial CE"/>
      <family val="0"/>
    </font>
    <font>
      <b/>
      <sz val="26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SheetLayoutView="100" zoomScalePageLayoutView="0" workbookViewId="0" topLeftCell="A1">
      <selection activeCell="AE16" sqref="AE16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57" t="s">
        <v>24</v>
      </c>
      <c r="B1" s="58"/>
      <c r="C1" s="58"/>
      <c r="D1" s="50" t="str">
        <f>B3</f>
        <v>SK Náchod A</v>
      </c>
      <c r="E1" s="51"/>
      <c r="F1" s="52"/>
      <c r="G1" s="50" t="str">
        <f>B5</f>
        <v>SAVO Praha KKY</v>
      </c>
      <c r="H1" s="51"/>
      <c r="I1" s="52"/>
      <c r="J1" s="50" t="str">
        <f>B7</f>
        <v>Třebechovice JKY</v>
      </c>
      <c r="K1" s="51"/>
      <c r="L1" s="52"/>
      <c r="M1" s="50" t="str">
        <f>B9</f>
        <v>Č. Kostelec KKY</v>
      </c>
      <c r="N1" s="51"/>
      <c r="O1" s="5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61" t="s">
        <v>0</v>
      </c>
      <c r="AC1" s="61"/>
      <c r="AD1" s="61"/>
      <c r="AE1" s="56" t="s">
        <v>1</v>
      </c>
      <c r="AF1" s="56" t="s">
        <v>2</v>
      </c>
      <c r="AG1" s="1"/>
    </row>
    <row r="2" spans="1:33" ht="34.5" customHeight="1" thickBot="1">
      <c r="A2" s="59" t="s">
        <v>24</v>
      </c>
      <c r="B2" s="60"/>
      <c r="C2" s="60"/>
      <c r="D2" s="53"/>
      <c r="E2" s="54"/>
      <c r="F2" s="55"/>
      <c r="G2" s="53"/>
      <c r="H2" s="54"/>
      <c r="I2" s="55"/>
      <c r="J2" s="53"/>
      <c r="K2" s="54"/>
      <c r="L2" s="55"/>
      <c r="M2" s="53"/>
      <c r="N2" s="54"/>
      <c r="O2" s="55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61"/>
      <c r="AC2" s="61"/>
      <c r="AD2" s="61"/>
      <c r="AE2" s="56"/>
      <c r="AF2" s="56"/>
      <c r="AG2" s="1"/>
    </row>
    <row r="3" spans="1:34" ht="19.5" customHeight="1">
      <c r="A3" s="42" t="s">
        <v>3</v>
      </c>
      <c r="B3" s="43" t="s">
        <v>25</v>
      </c>
      <c r="C3" s="44"/>
      <c r="D3" s="3"/>
      <c r="E3" s="3"/>
      <c r="F3" s="3"/>
      <c r="G3" s="4">
        <f>M17</f>
        <v>2</v>
      </c>
      <c r="H3" s="5" t="s">
        <v>4</v>
      </c>
      <c r="I3" s="6">
        <f>O17</f>
        <v>0</v>
      </c>
      <c r="J3" s="4">
        <f>O15</f>
        <v>1</v>
      </c>
      <c r="K3" s="5" t="s">
        <v>4</v>
      </c>
      <c r="L3" s="6">
        <f>M15</f>
        <v>1</v>
      </c>
      <c r="M3" s="4">
        <f>M12</f>
        <v>2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5</v>
      </c>
      <c r="AC3" s="9" t="s">
        <v>4</v>
      </c>
      <c r="AD3" s="10">
        <f>SUM(AA3,X3,U3,R3,O3,L3,I3)</f>
        <v>1</v>
      </c>
      <c r="AE3" s="47">
        <f>IF(G3=2,2,1)+IF(J3=2,2,1)+IF(M3=2,2,1)</f>
        <v>5</v>
      </c>
      <c r="AF3" s="64">
        <f>RANK(AE3,AE3:AE10)</f>
        <v>1</v>
      </c>
      <c r="AG3" s="11">
        <f aca="true" t="shared" si="0" ref="AG3:AG10">AB3/AD3</f>
        <v>5</v>
      </c>
      <c r="AH3" s="62" t="str">
        <f>IF(OR(AF3=AF5,AF3=AF7,AF3=AF9),"Koukej na poměr setů, případně míčů!!","Vše v pořádku!")</f>
        <v>Vše v pořádku!</v>
      </c>
    </row>
    <row r="4" spans="1:34" ht="19.5" customHeight="1" thickBot="1">
      <c r="A4" s="42"/>
      <c r="B4" s="45"/>
      <c r="C4" s="46"/>
      <c r="D4" s="3"/>
      <c r="E4" s="3"/>
      <c r="F4" s="3"/>
      <c r="G4" s="12">
        <f>P17</f>
        <v>50</v>
      </c>
      <c r="H4" s="13" t="s">
        <v>4</v>
      </c>
      <c r="I4" s="14">
        <f>R17</f>
        <v>35</v>
      </c>
      <c r="J4" s="12">
        <f>R15</f>
        <v>46</v>
      </c>
      <c r="K4" s="13" t="s">
        <v>4</v>
      </c>
      <c r="L4" s="14">
        <f>P15</f>
        <v>45</v>
      </c>
      <c r="M4" s="12">
        <f>P12</f>
        <v>50</v>
      </c>
      <c r="N4" s="13" t="s">
        <v>4</v>
      </c>
      <c r="O4" s="15">
        <f>R12</f>
        <v>40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146</v>
      </c>
      <c r="AC4" s="17" t="s">
        <v>4</v>
      </c>
      <c r="AD4" s="18">
        <f>SUM(AA4,X4,U4,R4,O4,L4,I4)</f>
        <v>120</v>
      </c>
      <c r="AE4" s="48"/>
      <c r="AF4" s="64"/>
      <c r="AG4" s="19">
        <f t="shared" si="0"/>
        <v>1.2166666666666666</v>
      </c>
      <c r="AH4" s="63"/>
    </row>
    <row r="5" spans="1:34" ht="19.5" customHeight="1">
      <c r="A5" s="42" t="s">
        <v>5</v>
      </c>
      <c r="B5" s="43" t="s">
        <v>26</v>
      </c>
      <c r="C5" s="44"/>
      <c r="D5" s="4">
        <f>I3</f>
        <v>0</v>
      </c>
      <c r="E5" s="5" t="s">
        <v>4</v>
      </c>
      <c r="F5" s="6">
        <f>G3</f>
        <v>2</v>
      </c>
      <c r="G5" s="20"/>
      <c r="H5" s="3"/>
      <c r="I5" s="21"/>
      <c r="J5" s="4">
        <f>M13</f>
        <v>1</v>
      </c>
      <c r="K5" s="5" t="s">
        <v>4</v>
      </c>
      <c r="L5" s="6">
        <f>O13</f>
        <v>1</v>
      </c>
      <c r="M5" s="4">
        <f>O14</f>
        <v>0</v>
      </c>
      <c r="N5" s="5" t="s">
        <v>4</v>
      </c>
      <c r="O5" s="7">
        <f>M14</f>
        <v>2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1</v>
      </c>
      <c r="AC5" s="9" t="s">
        <v>4</v>
      </c>
      <c r="AD5" s="10">
        <f>SUM(AA5,X5,U5,R5,O5,L5,F5)</f>
        <v>5</v>
      </c>
      <c r="AE5" s="47">
        <v>1</v>
      </c>
      <c r="AF5" s="64">
        <f>RANK(AE5,AE3:AE10)</f>
        <v>4</v>
      </c>
      <c r="AG5" s="11">
        <f t="shared" si="0"/>
        <v>0.2</v>
      </c>
      <c r="AH5" s="62" t="str">
        <f>IF(OR(AF5=AF7,AF5=AF9,AF5=AF3),"Koukej na poměr setů, případně míčů!!","Vše v pořádku!")</f>
        <v>Vše v pořádku!</v>
      </c>
    </row>
    <row r="6" spans="1:34" ht="19.5" customHeight="1" thickBot="1">
      <c r="A6" s="42"/>
      <c r="B6" s="45"/>
      <c r="C6" s="46"/>
      <c r="D6" s="12">
        <f>I4</f>
        <v>35</v>
      </c>
      <c r="E6" s="13" t="s">
        <v>4</v>
      </c>
      <c r="F6" s="14">
        <f>G4</f>
        <v>50</v>
      </c>
      <c r="G6" s="22"/>
      <c r="H6" s="23"/>
      <c r="I6" s="24"/>
      <c r="J6" s="12">
        <f>P13</f>
        <v>34</v>
      </c>
      <c r="K6" s="13" t="s">
        <v>4</v>
      </c>
      <c r="L6" s="14">
        <f>R13</f>
        <v>47</v>
      </c>
      <c r="M6" s="12">
        <f>R14</f>
        <v>39</v>
      </c>
      <c r="N6" s="13" t="s">
        <v>4</v>
      </c>
      <c r="O6" s="15">
        <f>P14</f>
        <v>50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108</v>
      </c>
      <c r="AC6" s="17" t="s">
        <v>4</v>
      </c>
      <c r="AD6" s="18">
        <f>SUM(AA6,X6,U6,R6,O6,L6,F6)</f>
        <v>147</v>
      </c>
      <c r="AE6" s="48"/>
      <c r="AF6" s="64"/>
      <c r="AG6" s="19">
        <f t="shared" si="0"/>
        <v>0.7346938775510204</v>
      </c>
      <c r="AH6" s="63"/>
    </row>
    <row r="7" spans="1:34" ht="19.5" customHeight="1">
      <c r="A7" s="42" t="s">
        <v>6</v>
      </c>
      <c r="B7" s="43" t="s">
        <v>27</v>
      </c>
      <c r="C7" s="44"/>
      <c r="D7" s="4">
        <f>L3</f>
        <v>1</v>
      </c>
      <c r="E7" s="5" t="s">
        <v>4</v>
      </c>
      <c r="F7" s="6">
        <f>J3</f>
        <v>1</v>
      </c>
      <c r="G7" s="4">
        <f>L5</f>
        <v>1</v>
      </c>
      <c r="H7" s="5" t="s">
        <v>4</v>
      </c>
      <c r="I7" s="6">
        <f>J5</f>
        <v>1</v>
      </c>
      <c r="J7" s="20"/>
      <c r="K7" s="3"/>
      <c r="L7" s="21"/>
      <c r="M7" s="4">
        <f>M16</f>
        <v>2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4</v>
      </c>
      <c r="AC7" s="9" t="s">
        <v>4</v>
      </c>
      <c r="AD7" s="10">
        <f>SUM(AA7,X7,U7,R7,O7,F7,I7)</f>
        <v>2</v>
      </c>
      <c r="AE7" s="47">
        <f>IF(G7=2,2,1)+IF(D7=2,2,1)+IF(M7=2,2,1)</f>
        <v>4</v>
      </c>
      <c r="AF7" s="64">
        <f>RANK(AE7,AE3:AE10)</f>
        <v>2</v>
      </c>
      <c r="AG7" s="11">
        <f t="shared" si="0"/>
        <v>2</v>
      </c>
      <c r="AH7" s="62" t="str">
        <f>IF(OR(AF7=AF9,AF7=AF3,AF7=AF5),"Koukej na poměr setů, případně míčů!!","Vše v pořádku!")</f>
        <v>Vše v pořádku!</v>
      </c>
    </row>
    <row r="8" spans="1:34" ht="19.5" customHeight="1" thickBot="1">
      <c r="A8" s="42"/>
      <c r="B8" s="45"/>
      <c r="C8" s="46"/>
      <c r="D8" s="12">
        <f>L4</f>
        <v>45</v>
      </c>
      <c r="E8" s="13" t="s">
        <v>4</v>
      </c>
      <c r="F8" s="14">
        <f>J4</f>
        <v>46</v>
      </c>
      <c r="G8" s="12">
        <f>L6</f>
        <v>47</v>
      </c>
      <c r="H8" s="13" t="s">
        <v>4</v>
      </c>
      <c r="I8" s="14">
        <f>J6</f>
        <v>34</v>
      </c>
      <c r="J8" s="22"/>
      <c r="K8" s="23"/>
      <c r="L8" s="24"/>
      <c r="M8" s="12">
        <f>P16</f>
        <v>57</v>
      </c>
      <c r="N8" s="13" t="s">
        <v>4</v>
      </c>
      <c r="O8" s="15">
        <f>R16</f>
        <v>51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149</v>
      </c>
      <c r="AC8" s="17" t="s">
        <v>4</v>
      </c>
      <c r="AD8" s="18">
        <f>SUM(AA8,X8,U8,R8,O8,F8,I8)</f>
        <v>131</v>
      </c>
      <c r="AE8" s="48"/>
      <c r="AF8" s="64"/>
      <c r="AG8" s="19">
        <f t="shared" si="0"/>
        <v>1.1374045801526718</v>
      </c>
      <c r="AH8" s="63"/>
    </row>
    <row r="9" spans="1:34" ht="19.5" customHeight="1">
      <c r="A9" s="42" t="s">
        <v>7</v>
      </c>
      <c r="B9" s="43" t="s">
        <v>28</v>
      </c>
      <c r="C9" s="44"/>
      <c r="D9" s="4">
        <f>O3</f>
        <v>0</v>
      </c>
      <c r="E9" s="5" t="s">
        <v>4</v>
      </c>
      <c r="F9" s="6">
        <f>M3</f>
        <v>2</v>
      </c>
      <c r="G9" s="4">
        <f>O5</f>
        <v>2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2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2</v>
      </c>
      <c r="AC9" s="9" t="s">
        <v>4</v>
      </c>
      <c r="AD9" s="10">
        <f>SUM(AA9,X9,U9,R9,F9,L9,I9)</f>
        <v>4</v>
      </c>
      <c r="AE9" s="47">
        <v>2</v>
      </c>
      <c r="AF9" s="64">
        <f>RANK(AE9,AE3:AE10)</f>
        <v>3</v>
      </c>
      <c r="AG9" s="11">
        <f t="shared" si="0"/>
        <v>0.5</v>
      </c>
      <c r="AH9" s="62" t="str">
        <f>IF(OR(AF9=AF3,AF9=AF5,AF9=AF7),"Koukej na poměr setů, případně míčů!!","Vše v pořádku!")</f>
        <v>Vše v pořádku!</v>
      </c>
    </row>
    <row r="10" spans="1:34" ht="19.5" customHeight="1" thickBot="1">
      <c r="A10" s="65"/>
      <c r="B10" s="45"/>
      <c r="C10" s="46"/>
      <c r="D10" s="26">
        <f>O4</f>
        <v>40</v>
      </c>
      <c r="E10" s="27" t="s">
        <v>4</v>
      </c>
      <c r="F10" s="28">
        <f>M4</f>
        <v>50</v>
      </c>
      <c r="G10" s="26">
        <f>O6</f>
        <v>50</v>
      </c>
      <c r="H10" s="27" t="s">
        <v>4</v>
      </c>
      <c r="I10" s="28">
        <f>M6</f>
        <v>39</v>
      </c>
      <c r="J10" s="26">
        <f>O8</f>
        <v>51</v>
      </c>
      <c r="K10" s="27" t="s">
        <v>4</v>
      </c>
      <c r="L10" s="28">
        <f>M8</f>
        <v>57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141</v>
      </c>
      <c r="AC10" s="17" t="s">
        <v>4</v>
      </c>
      <c r="AD10" s="18">
        <f>SUM(AA10,X10,U10,R10,F10,L10,I10)</f>
        <v>146</v>
      </c>
      <c r="AE10" s="48"/>
      <c r="AF10" s="64"/>
      <c r="AG10" s="19">
        <f t="shared" si="0"/>
        <v>0.9657534246575342</v>
      </c>
      <c r="AH10" s="63"/>
    </row>
    <row r="11" spans="2:32" ht="15" customHeight="1">
      <c r="B11" s="32" t="s">
        <v>8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8" t="s">
        <v>10</v>
      </c>
      <c r="N11" s="68"/>
      <c r="O11" s="68"/>
      <c r="P11" s="68" t="s">
        <v>11</v>
      </c>
      <c r="Q11" s="68"/>
      <c r="R11" s="68"/>
      <c r="S11" s="68" t="s">
        <v>12</v>
      </c>
      <c r="T11" s="68"/>
      <c r="U11" s="68"/>
      <c r="V11" s="68" t="s">
        <v>13</v>
      </c>
      <c r="W11" s="68"/>
      <c r="X11" s="68"/>
      <c r="Y11" s="68" t="s">
        <v>14</v>
      </c>
      <c r="Z11" s="68"/>
      <c r="AA11" s="68"/>
      <c r="AB11" s="69"/>
      <c r="AC11" s="69"/>
      <c r="AD11" s="69"/>
      <c r="AF11" s="2"/>
    </row>
    <row r="12" spans="1:32" ht="15" customHeight="1">
      <c r="A12" s="1" t="s">
        <v>3</v>
      </c>
      <c r="B12" s="33" t="s">
        <v>17</v>
      </c>
      <c r="C12" s="66" t="str">
        <f>B3</f>
        <v>SK Náchod A</v>
      </c>
      <c r="D12" s="66"/>
      <c r="E12" s="34" t="s">
        <v>16</v>
      </c>
      <c r="F12" s="66" t="str">
        <f>B9</f>
        <v>Č. Kostelec KKY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2</v>
      </c>
      <c r="N12" s="36" t="s">
        <v>4</v>
      </c>
      <c r="O12" s="35">
        <f aca="true" t="shared" si="2" ref="O12:O17">IF(U12&gt;S12,1,0)+IF(X12&gt;V12,1,0)+IF(AA12&gt;Y12,1,0)</f>
        <v>0</v>
      </c>
      <c r="P12" s="37">
        <f aca="true" t="shared" si="3" ref="P12:P17">SUM(S12,V12,Y12)</f>
        <v>50</v>
      </c>
      <c r="Q12" s="2" t="s">
        <v>4</v>
      </c>
      <c r="R12" s="38">
        <f aca="true" t="shared" si="4" ref="R12:R17">SUM(U12,X12,AA12)</f>
        <v>40</v>
      </c>
      <c r="S12" s="39">
        <v>25</v>
      </c>
      <c r="T12" s="40" t="s">
        <v>4</v>
      </c>
      <c r="U12" s="41">
        <v>20</v>
      </c>
      <c r="V12" s="39">
        <v>25</v>
      </c>
      <c r="W12" s="40" t="s">
        <v>4</v>
      </c>
      <c r="X12" s="41">
        <v>20</v>
      </c>
      <c r="Y12" s="39"/>
      <c r="Z12" s="40" t="s">
        <v>4</v>
      </c>
      <c r="AA12" s="41"/>
      <c r="AB12" s="37">
        <v>1</v>
      </c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SAVO Praha KKY</v>
      </c>
      <c r="D13" s="66"/>
      <c r="E13" s="34" t="s">
        <v>16</v>
      </c>
      <c r="F13" s="66" t="str">
        <f>B7</f>
        <v>Třebechovice JKY</v>
      </c>
      <c r="G13" s="66"/>
      <c r="H13" s="66"/>
      <c r="I13" s="66"/>
      <c r="J13" s="66"/>
      <c r="K13" s="66"/>
      <c r="L13" s="66"/>
      <c r="M13" s="35">
        <f t="shared" si="1"/>
        <v>1</v>
      </c>
      <c r="N13" s="36" t="s">
        <v>4</v>
      </c>
      <c r="O13" s="35">
        <f t="shared" si="2"/>
        <v>1</v>
      </c>
      <c r="P13" s="37">
        <f t="shared" si="3"/>
        <v>34</v>
      </c>
      <c r="Q13" s="2" t="s">
        <v>4</v>
      </c>
      <c r="R13" s="38">
        <f t="shared" si="4"/>
        <v>47</v>
      </c>
      <c r="S13" s="39">
        <v>9</v>
      </c>
      <c r="T13" s="40" t="s">
        <v>4</v>
      </c>
      <c r="U13" s="41">
        <v>25</v>
      </c>
      <c r="V13" s="39">
        <v>25</v>
      </c>
      <c r="W13" s="40" t="s">
        <v>4</v>
      </c>
      <c r="X13" s="41">
        <v>22</v>
      </c>
      <c r="Y13" s="39"/>
      <c r="Z13" s="40" t="s">
        <v>4</v>
      </c>
      <c r="AA13" s="41"/>
      <c r="AB13" s="37">
        <v>2</v>
      </c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Č. Kostelec KKY</v>
      </c>
      <c r="D14" s="66"/>
      <c r="E14" s="34" t="s">
        <v>16</v>
      </c>
      <c r="F14" s="66" t="str">
        <f>B5</f>
        <v>SAVO Praha KKY</v>
      </c>
      <c r="G14" s="66"/>
      <c r="H14" s="66"/>
      <c r="I14" s="66"/>
      <c r="J14" s="66"/>
      <c r="K14" s="66"/>
      <c r="L14" s="66"/>
      <c r="M14" s="35">
        <f t="shared" si="1"/>
        <v>2</v>
      </c>
      <c r="N14" s="36" t="s">
        <v>4</v>
      </c>
      <c r="O14" s="35">
        <f t="shared" si="2"/>
        <v>0</v>
      </c>
      <c r="P14" s="37">
        <f t="shared" si="3"/>
        <v>50</v>
      </c>
      <c r="Q14" s="2" t="s">
        <v>4</v>
      </c>
      <c r="R14" s="38">
        <f t="shared" si="4"/>
        <v>39</v>
      </c>
      <c r="S14" s="39">
        <v>25</v>
      </c>
      <c r="T14" s="40" t="s">
        <v>4</v>
      </c>
      <c r="U14" s="41">
        <v>18</v>
      </c>
      <c r="V14" s="39">
        <v>25</v>
      </c>
      <c r="W14" s="40" t="s">
        <v>4</v>
      </c>
      <c r="X14" s="41">
        <v>21</v>
      </c>
      <c r="Y14" s="39"/>
      <c r="Z14" s="40" t="s">
        <v>4</v>
      </c>
      <c r="AA14" s="41"/>
      <c r="AB14" s="37">
        <v>3</v>
      </c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Třebechovice JKY</v>
      </c>
      <c r="D15" s="66"/>
      <c r="E15" s="34" t="s">
        <v>16</v>
      </c>
      <c r="F15" s="66" t="str">
        <f>B3</f>
        <v>SK Náchod A</v>
      </c>
      <c r="G15" s="66"/>
      <c r="H15" s="66"/>
      <c r="I15" s="66"/>
      <c r="J15" s="66"/>
      <c r="K15" s="66"/>
      <c r="L15" s="66"/>
      <c r="M15" s="35">
        <f t="shared" si="1"/>
        <v>1</v>
      </c>
      <c r="N15" s="36" t="s">
        <v>4</v>
      </c>
      <c r="O15" s="35">
        <f t="shared" si="2"/>
        <v>1</v>
      </c>
      <c r="P15" s="37">
        <f t="shared" si="3"/>
        <v>45</v>
      </c>
      <c r="Q15" s="2" t="s">
        <v>4</v>
      </c>
      <c r="R15" s="38">
        <f t="shared" si="4"/>
        <v>46</v>
      </c>
      <c r="S15" s="39">
        <v>25</v>
      </c>
      <c r="T15" s="40" t="s">
        <v>4</v>
      </c>
      <c r="U15" s="41">
        <v>21</v>
      </c>
      <c r="V15" s="39">
        <v>20</v>
      </c>
      <c r="W15" s="40" t="s">
        <v>4</v>
      </c>
      <c r="X15" s="41">
        <v>25</v>
      </c>
      <c r="Y15" s="39"/>
      <c r="Z15" s="40" t="s">
        <v>4</v>
      </c>
      <c r="AA15" s="41"/>
      <c r="AB15" s="37">
        <v>4</v>
      </c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Třebechovice JKY</v>
      </c>
      <c r="D16" s="66"/>
      <c r="E16" s="34" t="s">
        <v>16</v>
      </c>
      <c r="F16" s="66" t="str">
        <f>B9</f>
        <v>Č. Kostelec KKY</v>
      </c>
      <c r="G16" s="66"/>
      <c r="H16" s="66"/>
      <c r="I16" s="66"/>
      <c r="J16" s="66"/>
      <c r="K16" s="66"/>
      <c r="L16" s="66"/>
      <c r="M16" s="35">
        <f t="shared" si="1"/>
        <v>2</v>
      </c>
      <c r="N16" s="36" t="s">
        <v>4</v>
      </c>
      <c r="O16" s="35">
        <f t="shared" si="2"/>
        <v>0</v>
      </c>
      <c r="P16" s="37">
        <f t="shared" si="3"/>
        <v>57</v>
      </c>
      <c r="Q16" s="2" t="s">
        <v>4</v>
      </c>
      <c r="R16" s="38">
        <f t="shared" si="4"/>
        <v>51</v>
      </c>
      <c r="S16" s="39">
        <v>32</v>
      </c>
      <c r="T16" s="40" t="s">
        <v>4</v>
      </c>
      <c r="U16" s="41">
        <v>30</v>
      </c>
      <c r="V16" s="39">
        <v>25</v>
      </c>
      <c r="W16" s="40" t="s">
        <v>4</v>
      </c>
      <c r="X16" s="41">
        <v>21</v>
      </c>
      <c r="Y16" s="39"/>
      <c r="Z16" s="40" t="s">
        <v>4</v>
      </c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SK Náchod A</v>
      </c>
      <c r="D17" s="66"/>
      <c r="E17" s="34" t="s">
        <v>16</v>
      </c>
      <c r="F17" s="66" t="str">
        <f>B5</f>
        <v>SAVO Praha KKY</v>
      </c>
      <c r="G17" s="66"/>
      <c r="H17" s="66"/>
      <c r="I17" s="66"/>
      <c r="J17" s="66"/>
      <c r="K17" s="66"/>
      <c r="L17" s="66"/>
      <c r="M17" s="35">
        <f t="shared" si="1"/>
        <v>2</v>
      </c>
      <c r="N17" s="36" t="s">
        <v>4</v>
      </c>
      <c r="O17" s="35">
        <f t="shared" si="2"/>
        <v>0</v>
      </c>
      <c r="P17" s="37">
        <f t="shared" si="3"/>
        <v>50</v>
      </c>
      <c r="Q17" s="2" t="s">
        <v>4</v>
      </c>
      <c r="R17" s="38">
        <f t="shared" si="4"/>
        <v>35</v>
      </c>
      <c r="S17" s="39">
        <v>25</v>
      </c>
      <c r="T17" s="40" t="s">
        <v>4</v>
      </c>
      <c r="U17" s="41">
        <v>17</v>
      </c>
      <c r="V17" s="39">
        <v>25</v>
      </c>
      <c r="W17" s="40" t="s">
        <v>4</v>
      </c>
      <c r="X17" s="41">
        <v>18</v>
      </c>
      <c r="Y17" s="39"/>
      <c r="Z17" s="40" t="s">
        <v>4</v>
      </c>
      <c r="AA17" s="41"/>
      <c r="AB17" s="37">
        <v>3</v>
      </c>
      <c r="AD17" s="38"/>
      <c r="AF17" s="2"/>
    </row>
  </sheetData>
  <sheetProtection/>
  <mergeCells count="52">
    <mergeCell ref="C16:D16"/>
    <mergeCell ref="F16:L16"/>
    <mergeCell ref="C17:D17"/>
    <mergeCell ref="F17:L17"/>
    <mergeCell ref="C13:D13"/>
    <mergeCell ref="F13:L13"/>
    <mergeCell ref="C14:D14"/>
    <mergeCell ref="F14:L14"/>
    <mergeCell ref="C15:D15"/>
    <mergeCell ref="F15:L15"/>
    <mergeCell ref="AH9:AH10"/>
    <mergeCell ref="C11:L11"/>
    <mergeCell ref="M11:O11"/>
    <mergeCell ref="P11:R11"/>
    <mergeCell ref="S11:U11"/>
    <mergeCell ref="V11:X11"/>
    <mergeCell ref="Y11:AA11"/>
    <mergeCell ref="AB11:AD11"/>
    <mergeCell ref="B7:C8"/>
    <mergeCell ref="A9:A10"/>
    <mergeCell ref="B9:C10"/>
    <mergeCell ref="AF7:AF8"/>
    <mergeCell ref="C12:D12"/>
    <mergeCell ref="F12:L12"/>
    <mergeCell ref="AE9:AE10"/>
    <mergeCell ref="AF9:AF10"/>
    <mergeCell ref="AH3:AH4"/>
    <mergeCell ref="AH5:AH6"/>
    <mergeCell ref="AH7:AH8"/>
    <mergeCell ref="AF3:AF4"/>
    <mergeCell ref="A5:A6"/>
    <mergeCell ref="B5:C6"/>
    <mergeCell ref="AE5:AE6"/>
    <mergeCell ref="AF5:AF6"/>
    <mergeCell ref="AE7:AE8"/>
    <mergeCell ref="A7:A8"/>
    <mergeCell ref="A2:C2"/>
    <mergeCell ref="S1:U2"/>
    <mergeCell ref="V1:X2"/>
    <mergeCell ref="AB1:AD2"/>
    <mergeCell ref="AE1:AE2"/>
    <mergeCell ref="P1:R2"/>
    <mergeCell ref="A3:A4"/>
    <mergeCell ref="B3:C4"/>
    <mergeCell ref="AE3:AE4"/>
    <mergeCell ref="Y1:AA2"/>
    <mergeCell ref="M1:O2"/>
    <mergeCell ref="AF1:AF2"/>
    <mergeCell ref="A1:C1"/>
    <mergeCell ref="D1:F2"/>
    <mergeCell ref="G1:I2"/>
    <mergeCell ref="J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="90" zoomScaleSheetLayoutView="90" zoomScalePageLayoutView="0" workbookViewId="0" topLeftCell="A1">
      <selection activeCell="AF15" sqref="AF15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57" t="s">
        <v>24</v>
      </c>
      <c r="B1" s="58"/>
      <c r="C1" s="58"/>
      <c r="D1" s="50" t="str">
        <f>B3</f>
        <v>Bílá Třemešná</v>
      </c>
      <c r="E1" s="51"/>
      <c r="F1" s="52"/>
      <c r="G1" s="50" t="str">
        <f>B5</f>
        <v>SK Náchod B</v>
      </c>
      <c r="H1" s="51"/>
      <c r="I1" s="52"/>
      <c r="J1" s="50" t="str">
        <f>B7</f>
        <v>H. Králové KKY</v>
      </c>
      <c r="K1" s="51"/>
      <c r="L1" s="52"/>
      <c r="M1" s="50" t="str">
        <f>B9</f>
        <v>Sešlost</v>
      </c>
      <c r="N1" s="51"/>
      <c r="O1" s="5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61" t="s">
        <v>0</v>
      </c>
      <c r="AC1" s="61"/>
      <c r="AD1" s="61"/>
      <c r="AE1" s="56" t="s">
        <v>1</v>
      </c>
      <c r="AF1" s="56" t="s">
        <v>2</v>
      </c>
      <c r="AG1" s="1"/>
    </row>
    <row r="2" spans="1:33" ht="34.5" customHeight="1" thickBot="1">
      <c r="A2" s="59" t="s">
        <v>24</v>
      </c>
      <c r="B2" s="60"/>
      <c r="C2" s="60"/>
      <c r="D2" s="53"/>
      <c r="E2" s="54"/>
      <c r="F2" s="55"/>
      <c r="G2" s="53"/>
      <c r="H2" s="54"/>
      <c r="I2" s="55"/>
      <c r="J2" s="53"/>
      <c r="K2" s="54"/>
      <c r="L2" s="55"/>
      <c r="M2" s="53"/>
      <c r="N2" s="54"/>
      <c r="O2" s="55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61"/>
      <c r="AC2" s="61"/>
      <c r="AD2" s="61"/>
      <c r="AE2" s="56"/>
      <c r="AF2" s="56"/>
      <c r="AG2" s="1"/>
    </row>
    <row r="3" spans="1:34" ht="19.5" customHeight="1">
      <c r="A3" s="42" t="s">
        <v>3</v>
      </c>
      <c r="B3" s="43" t="s">
        <v>31</v>
      </c>
      <c r="C3" s="44"/>
      <c r="D3" s="3"/>
      <c r="E3" s="3"/>
      <c r="F3" s="3"/>
      <c r="G3" s="4">
        <f>M17</f>
        <v>2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2</v>
      </c>
      <c r="M3" s="4">
        <f>M12</f>
        <v>2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4</v>
      </c>
      <c r="AC3" s="9" t="s">
        <v>4</v>
      </c>
      <c r="AD3" s="10">
        <f>SUM(AA3,X3,U3,R3,O3,L3,I3)</f>
        <v>2</v>
      </c>
      <c r="AE3" s="47">
        <v>4</v>
      </c>
      <c r="AF3" s="64">
        <f>RANK(AE3,AE3:AE10)</f>
        <v>2</v>
      </c>
      <c r="AG3" s="11">
        <f aca="true" t="shared" si="0" ref="AG3:AG10">AB3/AD3</f>
        <v>2</v>
      </c>
      <c r="AH3" s="62" t="str">
        <f>IF(OR(AF3=AF5,AF3=AF7,AF3=AF9),"Koukej na poměr setů, případně míčů!!","Vše v pořádku!")</f>
        <v>Vše v pořádku!</v>
      </c>
    </row>
    <row r="4" spans="1:34" ht="19.5" customHeight="1" thickBot="1">
      <c r="A4" s="42"/>
      <c r="B4" s="45"/>
      <c r="C4" s="46"/>
      <c r="D4" s="3"/>
      <c r="E4" s="3"/>
      <c r="F4" s="3"/>
      <c r="G4" s="12">
        <f>P17</f>
        <v>50</v>
      </c>
      <c r="H4" s="13" t="s">
        <v>4</v>
      </c>
      <c r="I4" s="14">
        <f>R17</f>
        <v>38</v>
      </c>
      <c r="J4" s="12">
        <f>R15</f>
        <v>39</v>
      </c>
      <c r="K4" s="13" t="s">
        <v>4</v>
      </c>
      <c r="L4" s="14">
        <f>P15</f>
        <v>50</v>
      </c>
      <c r="M4" s="12">
        <f>P12</f>
        <v>50</v>
      </c>
      <c r="N4" s="13" t="s">
        <v>4</v>
      </c>
      <c r="O4" s="15">
        <f>R12</f>
        <v>28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139</v>
      </c>
      <c r="AC4" s="17" t="s">
        <v>4</v>
      </c>
      <c r="AD4" s="18">
        <f>SUM(AA4,X4,U4,R4,O4,L4,I4)</f>
        <v>116</v>
      </c>
      <c r="AE4" s="48"/>
      <c r="AF4" s="64"/>
      <c r="AG4" s="19">
        <f t="shared" si="0"/>
        <v>1.1982758620689655</v>
      </c>
      <c r="AH4" s="63"/>
    </row>
    <row r="5" spans="1:34" ht="19.5" customHeight="1">
      <c r="A5" s="42" t="s">
        <v>5</v>
      </c>
      <c r="B5" s="43" t="s">
        <v>29</v>
      </c>
      <c r="C5" s="44"/>
      <c r="D5" s="4">
        <f>I3</f>
        <v>0</v>
      </c>
      <c r="E5" s="5" t="s">
        <v>4</v>
      </c>
      <c r="F5" s="6">
        <f>G3</f>
        <v>2</v>
      </c>
      <c r="G5" s="20"/>
      <c r="H5" s="3"/>
      <c r="I5" s="21"/>
      <c r="J5" s="4">
        <f>M13</f>
        <v>0</v>
      </c>
      <c r="K5" s="5" t="s">
        <v>4</v>
      </c>
      <c r="L5" s="6">
        <f>O13</f>
        <v>2</v>
      </c>
      <c r="M5" s="4">
        <f>O14</f>
        <v>2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2</v>
      </c>
      <c r="AC5" s="9" t="s">
        <v>4</v>
      </c>
      <c r="AD5" s="10">
        <f>SUM(AA5,X5,U5,R5,O5,L5,F5)</f>
        <v>4</v>
      </c>
      <c r="AE5" s="47">
        <v>2</v>
      </c>
      <c r="AF5" s="64">
        <f>RANK(AE5,AE3:AE10)</f>
        <v>3</v>
      </c>
      <c r="AG5" s="11">
        <f t="shared" si="0"/>
        <v>0.5</v>
      </c>
      <c r="AH5" s="62" t="str">
        <f>IF(OR(AF5=AF7,AF5=AF9,AF5=AF3),"Koukej na poměr setů, případně míčů!!","Vše v pořádku!")</f>
        <v>Vše v pořádku!</v>
      </c>
    </row>
    <row r="6" spans="1:34" ht="19.5" customHeight="1" thickBot="1">
      <c r="A6" s="42"/>
      <c r="B6" s="45"/>
      <c r="C6" s="46"/>
      <c r="D6" s="12">
        <f>I4</f>
        <v>38</v>
      </c>
      <c r="E6" s="13" t="s">
        <v>4</v>
      </c>
      <c r="F6" s="14">
        <f>G4</f>
        <v>50</v>
      </c>
      <c r="G6" s="22"/>
      <c r="H6" s="23"/>
      <c r="I6" s="24"/>
      <c r="J6" s="12">
        <f>P13</f>
        <v>31</v>
      </c>
      <c r="K6" s="13" t="s">
        <v>4</v>
      </c>
      <c r="L6" s="14">
        <f>R13</f>
        <v>50</v>
      </c>
      <c r="M6" s="12">
        <f>R14</f>
        <v>51</v>
      </c>
      <c r="N6" s="13" t="s">
        <v>4</v>
      </c>
      <c r="O6" s="15">
        <f>P14</f>
        <v>35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120</v>
      </c>
      <c r="AC6" s="17" t="s">
        <v>4</v>
      </c>
      <c r="AD6" s="18">
        <f>SUM(AA6,X6,U6,R6,O6,L6,F6)</f>
        <v>135</v>
      </c>
      <c r="AE6" s="48"/>
      <c r="AF6" s="64"/>
      <c r="AG6" s="19">
        <f t="shared" si="0"/>
        <v>0.8888888888888888</v>
      </c>
      <c r="AH6" s="63"/>
    </row>
    <row r="7" spans="1:34" ht="19.5" customHeight="1">
      <c r="A7" s="42" t="s">
        <v>6</v>
      </c>
      <c r="B7" s="43" t="s">
        <v>33</v>
      </c>
      <c r="C7" s="44"/>
      <c r="D7" s="4">
        <f>L3</f>
        <v>2</v>
      </c>
      <c r="E7" s="5" t="s">
        <v>4</v>
      </c>
      <c r="F7" s="6">
        <f>J3</f>
        <v>0</v>
      </c>
      <c r="G7" s="4">
        <f>L5</f>
        <v>2</v>
      </c>
      <c r="H7" s="5" t="s">
        <v>4</v>
      </c>
      <c r="I7" s="6">
        <f>J5</f>
        <v>0</v>
      </c>
      <c r="J7" s="20"/>
      <c r="K7" s="3"/>
      <c r="L7" s="21"/>
      <c r="M7" s="4">
        <f>M16</f>
        <v>2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6</v>
      </c>
      <c r="AC7" s="9" t="s">
        <v>4</v>
      </c>
      <c r="AD7" s="10">
        <f>SUM(AA7,X7,U7,R7,O7,F7,I7)</f>
        <v>0</v>
      </c>
      <c r="AE7" s="47">
        <f>IF(G7=2,2,1)+IF(D7=2,2,1)+IF(M7=2,2,1)</f>
        <v>6</v>
      </c>
      <c r="AF7" s="64">
        <f>RANK(AE7,AE3:AE10)</f>
        <v>1</v>
      </c>
      <c r="AG7" s="11" t="e">
        <f t="shared" si="0"/>
        <v>#DIV/0!</v>
      </c>
      <c r="AH7" s="62" t="str">
        <f>IF(OR(AF7=AF9,AF7=AF3,AF7=AF5),"Koukej na poměr setů, případně míčů!!","Vše v pořádku!")</f>
        <v>Vše v pořádku!</v>
      </c>
    </row>
    <row r="8" spans="1:34" ht="19.5" customHeight="1" thickBot="1">
      <c r="A8" s="42"/>
      <c r="B8" s="45"/>
      <c r="C8" s="46"/>
      <c r="D8" s="12">
        <f>L4</f>
        <v>50</v>
      </c>
      <c r="E8" s="13" t="s">
        <v>4</v>
      </c>
      <c r="F8" s="14">
        <f>J4</f>
        <v>39</v>
      </c>
      <c r="G8" s="12">
        <f>L6</f>
        <v>50</v>
      </c>
      <c r="H8" s="13" t="s">
        <v>4</v>
      </c>
      <c r="I8" s="14">
        <f>J6</f>
        <v>31</v>
      </c>
      <c r="J8" s="22"/>
      <c r="K8" s="23"/>
      <c r="L8" s="24"/>
      <c r="M8" s="12">
        <f>P16</f>
        <v>50</v>
      </c>
      <c r="N8" s="13" t="s">
        <v>4</v>
      </c>
      <c r="O8" s="15">
        <f>R16</f>
        <v>31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150</v>
      </c>
      <c r="AC8" s="17" t="s">
        <v>4</v>
      </c>
      <c r="AD8" s="18">
        <f>SUM(AA8,X8,U8,R8,O8,F8,I8)</f>
        <v>101</v>
      </c>
      <c r="AE8" s="48"/>
      <c r="AF8" s="64"/>
      <c r="AG8" s="19">
        <f t="shared" si="0"/>
        <v>1.4851485148514851</v>
      </c>
      <c r="AH8" s="63"/>
    </row>
    <row r="9" spans="1:34" ht="19.5" customHeight="1">
      <c r="A9" s="42" t="s">
        <v>7</v>
      </c>
      <c r="B9" s="43" t="s">
        <v>32</v>
      </c>
      <c r="C9" s="44"/>
      <c r="D9" s="4">
        <f>O3</f>
        <v>0</v>
      </c>
      <c r="E9" s="5" t="s">
        <v>4</v>
      </c>
      <c r="F9" s="6">
        <f>M3</f>
        <v>2</v>
      </c>
      <c r="G9" s="4">
        <f>O5</f>
        <v>0</v>
      </c>
      <c r="H9" s="5" t="s">
        <v>4</v>
      </c>
      <c r="I9" s="6">
        <f>M5</f>
        <v>2</v>
      </c>
      <c r="J9" s="4">
        <f>O7</f>
        <v>0</v>
      </c>
      <c r="K9" s="5" t="s">
        <v>4</v>
      </c>
      <c r="L9" s="6">
        <f>M7</f>
        <v>2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6</v>
      </c>
      <c r="AE9" s="47">
        <v>0</v>
      </c>
      <c r="AF9" s="64">
        <f>RANK(AE9,AE3:AE10)</f>
        <v>4</v>
      </c>
      <c r="AG9" s="11">
        <f t="shared" si="0"/>
        <v>0</v>
      </c>
      <c r="AH9" s="62" t="str">
        <f>IF(OR(AF9=AF3,AF9=AF5,AF9=AF7),"Koukej na poměr setů, případně míčů!!","Vše v pořádku!")</f>
        <v>Vše v pořádku!</v>
      </c>
    </row>
    <row r="10" spans="1:34" ht="19.5" customHeight="1" thickBot="1">
      <c r="A10" s="65"/>
      <c r="B10" s="45"/>
      <c r="C10" s="46"/>
      <c r="D10" s="26">
        <f>O4</f>
        <v>28</v>
      </c>
      <c r="E10" s="27" t="s">
        <v>4</v>
      </c>
      <c r="F10" s="28">
        <f>M4</f>
        <v>50</v>
      </c>
      <c r="G10" s="26">
        <f>O6</f>
        <v>35</v>
      </c>
      <c r="H10" s="27" t="s">
        <v>4</v>
      </c>
      <c r="I10" s="28">
        <f>M6</f>
        <v>51</v>
      </c>
      <c r="J10" s="26">
        <f>O8</f>
        <v>31</v>
      </c>
      <c r="K10" s="27" t="s">
        <v>4</v>
      </c>
      <c r="L10" s="28">
        <f>M8</f>
        <v>50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94</v>
      </c>
      <c r="AC10" s="17" t="s">
        <v>4</v>
      </c>
      <c r="AD10" s="18">
        <f>SUM(AA10,X10,U10,R10,F10,L10,I10)</f>
        <v>151</v>
      </c>
      <c r="AE10" s="48"/>
      <c r="AF10" s="64"/>
      <c r="AG10" s="19">
        <f t="shared" si="0"/>
        <v>0.6225165562913907</v>
      </c>
      <c r="AH10" s="63"/>
    </row>
    <row r="11" spans="2:32" ht="15" customHeight="1">
      <c r="B11" s="32" t="s">
        <v>8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8" t="s">
        <v>10</v>
      </c>
      <c r="N11" s="68"/>
      <c r="O11" s="68"/>
      <c r="P11" s="68" t="s">
        <v>11</v>
      </c>
      <c r="Q11" s="68"/>
      <c r="R11" s="68"/>
      <c r="S11" s="68" t="s">
        <v>12</v>
      </c>
      <c r="T11" s="68"/>
      <c r="U11" s="68"/>
      <c r="V11" s="68" t="s">
        <v>13</v>
      </c>
      <c r="W11" s="68"/>
      <c r="X11" s="68"/>
      <c r="Y11" s="68" t="s">
        <v>14</v>
      </c>
      <c r="Z11" s="68"/>
      <c r="AA11" s="68"/>
      <c r="AB11" s="69"/>
      <c r="AC11" s="69"/>
      <c r="AD11" s="69"/>
      <c r="AF11" s="2"/>
    </row>
    <row r="12" spans="1:32" ht="15" customHeight="1">
      <c r="A12" s="1" t="s">
        <v>3</v>
      </c>
      <c r="B12" s="33" t="s">
        <v>17</v>
      </c>
      <c r="C12" s="66" t="str">
        <f>B3</f>
        <v>Bílá Třemešná</v>
      </c>
      <c r="D12" s="66"/>
      <c r="E12" s="34" t="s">
        <v>16</v>
      </c>
      <c r="F12" s="66" t="str">
        <f>B9</f>
        <v>Sešlost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2</v>
      </c>
      <c r="N12" s="36" t="s">
        <v>4</v>
      </c>
      <c r="O12" s="35">
        <f aca="true" t="shared" si="2" ref="O12:O17">IF(U12&gt;S12,1,0)+IF(X12&gt;V12,1,0)+IF(AA12&gt;Y12,1,0)</f>
        <v>0</v>
      </c>
      <c r="P12" s="37">
        <f aca="true" t="shared" si="3" ref="P12:P17">SUM(S12,V12,Y12)</f>
        <v>50</v>
      </c>
      <c r="Q12" s="2" t="s">
        <v>4</v>
      </c>
      <c r="R12" s="38">
        <f aca="true" t="shared" si="4" ref="R12:R17">SUM(U12,X12,AA12)</f>
        <v>28</v>
      </c>
      <c r="S12" s="39">
        <v>25</v>
      </c>
      <c r="T12" s="40" t="s">
        <v>4</v>
      </c>
      <c r="U12" s="41">
        <v>15</v>
      </c>
      <c r="V12" s="39">
        <v>25</v>
      </c>
      <c r="W12" s="40" t="s">
        <v>4</v>
      </c>
      <c r="X12" s="41">
        <v>13</v>
      </c>
      <c r="Y12" s="39"/>
      <c r="Z12" s="40" t="s">
        <v>4</v>
      </c>
      <c r="AA12" s="41"/>
      <c r="AB12" s="37">
        <v>1</v>
      </c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SK Náchod B</v>
      </c>
      <c r="D13" s="66"/>
      <c r="E13" s="34" t="s">
        <v>16</v>
      </c>
      <c r="F13" s="66" t="str">
        <f>B7</f>
        <v>H. Králové KKY</v>
      </c>
      <c r="G13" s="66"/>
      <c r="H13" s="66"/>
      <c r="I13" s="66"/>
      <c r="J13" s="66"/>
      <c r="K13" s="66"/>
      <c r="L13" s="66"/>
      <c r="M13" s="35">
        <f t="shared" si="1"/>
        <v>0</v>
      </c>
      <c r="N13" s="36" t="s">
        <v>4</v>
      </c>
      <c r="O13" s="35">
        <f t="shared" si="2"/>
        <v>2</v>
      </c>
      <c r="P13" s="37">
        <f t="shared" si="3"/>
        <v>31</v>
      </c>
      <c r="Q13" s="2" t="s">
        <v>4</v>
      </c>
      <c r="R13" s="38">
        <f t="shared" si="4"/>
        <v>50</v>
      </c>
      <c r="S13" s="39">
        <v>18</v>
      </c>
      <c r="T13" s="40" t="s">
        <v>4</v>
      </c>
      <c r="U13" s="41">
        <v>25</v>
      </c>
      <c r="V13" s="39">
        <v>13</v>
      </c>
      <c r="W13" s="40" t="s">
        <v>4</v>
      </c>
      <c r="X13" s="41">
        <v>25</v>
      </c>
      <c r="Y13" s="39"/>
      <c r="Z13" s="40" t="s">
        <v>4</v>
      </c>
      <c r="AA13" s="41"/>
      <c r="AB13" s="37">
        <v>2</v>
      </c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Sešlost</v>
      </c>
      <c r="D14" s="66"/>
      <c r="E14" s="34" t="s">
        <v>16</v>
      </c>
      <c r="F14" s="66" t="str">
        <f>B5</f>
        <v>SK Náchod B</v>
      </c>
      <c r="G14" s="66"/>
      <c r="H14" s="66"/>
      <c r="I14" s="66"/>
      <c r="J14" s="66"/>
      <c r="K14" s="66"/>
      <c r="L14" s="66"/>
      <c r="M14" s="35">
        <f t="shared" si="1"/>
        <v>0</v>
      </c>
      <c r="N14" s="36" t="s">
        <v>4</v>
      </c>
      <c r="O14" s="35">
        <f t="shared" si="2"/>
        <v>2</v>
      </c>
      <c r="P14" s="37">
        <f t="shared" si="3"/>
        <v>35</v>
      </c>
      <c r="Q14" s="2" t="s">
        <v>4</v>
      </c>
      <c r="R14" s="38">
        <f t="shared" si="4"/>
        <v>51</v>
      </c>
      <c r="S14" s="39">
        <v>11</v>
      </c>
      <c r="T14" s="40" t="s">
        <v>4</v>
      </c>
      <c r="U14" s="41">
        <v>25</v>
      </c>
      <c r="V14" s="39">
        <v>24</v>
      </c>
      <c r="W14" s="40" t="s">
        <v>4</v>
      </c>
      <c r="X14" s="41">
        <v>26</v>
      </c>
      <c r="Y14" s="39"/>
      <c r="Z14" s="40" t="s">
        <v>4</v>
      </c>
      <c r="AA14" s="41"/>
      <c r="AB14" s="37">
        <v>3</v>
      </c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H. Králové KKY</v>
      </c>
      <c r="D15" s="66"/>
      <c r="E15" s="34" t="s">
        <v>16</v>
      </c>
      <c r="F15" s="66" t="str">
        <f>B3</f>
        <v>Bílá Třemešná</v>
      </c>
      <c r="G15" s="66"/>
      <c r="H15" s="66"/>
      <c r="I15" s="66"/>
      <c r="J15" s="66"/>
      <c r="K15" s="66"/>
      <c r="L15" s="66"/>
      <c r="M15" s="35">
        <f t="shared" si="1"/>
        <v>2</v>
      </c>
      <c r="N15" s="36" t="s">
        <v>4</v>
      </c>
      <c r="O15" s="35">
        <f t="shared" si="2"/>
        <v>0</v>
      </c>
      <c r="P15" s="37">
        <f t="shared" si="3"/>
        <v>50</v>
      </c>
      <c r="Q15" s="2" t="s">
        <v>4</v>
      </c>
      <c r="R15" s="38">
        <f t="shared" si="4"/>
        <v>39</v>
      </c>
      <c r="S15" s="39">
        <v>25</v>
      </c>
      <c r="T15" s="40" t="s">
        <v>4</v>
      </c>
      <c r="U15" s="41">
        <v>22</v>
      </c>
      <c r="V15" s="39">
        <v>25</v>
      </c>
      <c r="W15" s="40" t="s">
        <v>4</v>
      </c>
      <c r="X15" s="41">
        <v>17</v>
      </c>
      <c r="Y15" s="39"/>
      <c r="Z15" s="40" t="s">
        <v>4</v>
      </c>
      <c r="AA15" s="41"/>
      <c r="AB15" s="37">
        <v>4</v>
      </c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H. Králové KKY</v>
      </c>
      <c r="D16" s="66"/>
      <c r="E16" s="34" t="s">
        <v>16</v>
      </c>
      <c r="F16" s="66" t="str">
        <f>B9</f>
        <v>Sešlost</v>
      </c>
      <c r="G16" s="66"/>
      <c r="H16" s="66"/>
      <c r="I16" s="66"/>
      <c r="J16" s="66"/>
      <c r="K16" s="66"/>
      <c r="L16" s="66"/>
      <c r="M16" s="35">
        <f t="shared" si="1"/>
        <v>2</v>
      </c>
      <c r="N16" s="36" t="s">
        <v>4</v>
      </c>
      <c r="O16" s="35">
        <f t="shared" si="2"/>
        <v>0</v>
      </c>
      <c r="P16" s="37">
        <f t="shared" si="3"/>
        <v>50</v>
      </c>
      <c r="Q16" s="2" t="s">
        <v>4</v>
      </c>
      <c r="R16" s="38">
        <f t="shared" si="4"/>
        <v>31</v>
      </c>
      <c r="S16" s="39">
        <v>25</v>
      </c>
      <c r="T16" s="40" t="s">
        <v>4</v>
      </c>
      <c r="U16" s="41">
        <v>14</v>
      </c>
      <c r="V16" s="39">
        <v>25</v>
      </c>
      <c r="W16" s="40" t="s">
        <v>4</v>
      </c>
      <c r="X16" s="41">
        <v>17</v>
      </c>
      <c r="Y16" s="39"/>
      <c r="Z16" s="40" t="s">
        <v>4</v>
      </c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Bílá Třemešná</v>
      </c>
      <c r="D17" s="66"/>
      <c r="E17" s="34" t="s">
        <v>16</v>
      </c>
      <c r="F17" s="66" t="str">
        <f>B5</f>
        <v>SK Náchod B</v>
      </c>
      <c r="G17" s="66"/>
      <c r="H17" s="66"/>
      <c r="I17" s="66"/>
      <c r="J17" s="66"/>
      <c r="K17" s="66"/>
      <c r="L17" s="66"/>
      <c r="M17" s="35">
        <f t="shared" si="1"/>
        <v>2</v>
      </c>
      <c r="N17" s="36" t="s">
        <v>4</v>
      </c>
      <c r="O17" s="35">
        <f t="shared" si="2"/>
        <v>0</v>
      </c>
      <c r="P17" s="37">
        <f t="shared" si="3"/>
        <v>50</v>
      </c>
      <c r="Q17" s="2" t="s">
        <v>4</v>
      </c>
      <c r="R17" s="38">
        <f t="shared" si="4"/>
        <v>38</v>
      </c>
      <c r="S17" s="39">
        <v>25</v>
      </c>
      <c r="T17" s="40" t="s">
        <v>4</v>
      </c>
      <c r="U17" s="41">
        <v>21</v>
      </c>
      <c r="V17" s="39">
        <v>25</v>
      </c>
      <c r="W17" s="40" t="s">
        <v>4</v>
      </c>
      <c r="X17" s="41">
        <v>17</v>
      </c>
      <c r="Y17" s="39"/>
      <c r="Z17" s="40" t="s">
        <v>4</v>
      </c>
      <c r="AA17" s="41"/>
      <c r="AB17" s="37">
        <v>3</v>
      </c>
      <c r="AD17" s="38"/>
      <c r="AF17" s="2"/>
    </row>
  </sheetData>
  <sheetProtection/>
  <mergeCells count="52">
    <mergeCell ref="C16:D16"/>
    <mergeCell ref="F16:L16"/>
    <mergeCell ref="C17:D17"/>
    <mergeCell ref="F17:L17"/>
    <mergeCell ref="AB11:AD11"/>
    <mergeCell ref="C13:D13"/>
    <mergeCell ref="F13:L13"/>
    <mergeCell ref="C14:D14"/>
    <mergeCell ref="F14:L14"/>
    <mergeCell ref="C15:D15"/>
    <mergeCell ref="F15:L15"/>
    <mergeCell ref="AF3:AF4"/>
    <mergeCell ref="AH3:AH4"/>
    <mergeCell ref="AH5:AH6"/>
    <mergeCell ref="AH7:AH8"/>
    <mergeCell ref="B9:C10"/>
    <mergeCell ref="AE9:AE10"/>
    <mergeCell ref="AF9:AF10"/>
    <mergeCell ref="AH9:AH10"/>
    <mergeCell ref="AF5:AF6"/>
    <mergeCell ref="A7:A8"/>
    <mergeCell ref="B7:C8"/>
    <mergeCell ref="AE7:AE8"/>
    <mergeCell ref="AF7:AF8"/>
    <mergeCell ref="C12:D12"/>
    <mergeCell ref="F12:L12"/>
    <mergeCell ref="A9:A10"/>
    <mergeCell ref="C11:L11"/>
    <mergeCell ref="M11:O11"/>
    <mergeCell ref="P11:R11"/>
    <mergeCell ref="A3:A4"/>
    <mergeCell ref="B3:C4"/>
    <mergeCell ref="AE3:AE4"/>
    <mergeCell ref="A5:A6"/>
    <mergeCell ref="B5:C6"/>
    <mergeCell ref="AE5:AE6"/>
    <mergeCell ref="A2:C2"/>
    <mergeCell ref="S1:U2"/>
    <mergeCell ref="V1:X2"/>
    <mergeCell ref="Y1:AA2"/>
    <mergeCell ref="AB1:AD2"/>
    <mergeCell ref="AE1:AE2"/>
    <mergeCell ref="S11:U11"/>
    <mergeCell ref="V11:X11"/>
    <mergeCell ref="Y11:AA11"/>
    <mergeCell ref="AF1:AF2"/>
    <mergeCell ref="A1:C1"/>
    <mergeCell ref="D1:F2"/>
    <mergeCell ref="G1:I2"/>
    <mergeCell ref="J1:L2"/>
    <mergeCell ref="M1:O2"/>
    <mergeCell ref="P1:R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SheetLayoutView="100" zoomScalePageLayoutView="0" workbookViewId="0" topLeftCell="A1">
      <selection activeCell="AF15" sqref="AF15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57" t="s">
        <v>24</v>
      </c>
      <c r="B1" s="58"/>
      <c r="C1" s="58"/>
      <c r="D1" s="50" t="str">
        <f>B3</f>
        <v>Náchod "A"</v>
      </c>
      <c r="E1" s="51"/>
      <c r="F1" s="52"/>
      <c r="G1" s="50" t="str">
        <f>B5</f>
        <v>Třebechovice</v>
      </c>
      <c r="H1" s="51"/>
      <c r="I1" s="52"/>
      <c r="J1" s="50" t="str">
        <f>B7</f>
        <v>H. Králové KKY</v>
      </c>
      <c r="K1" s="51"/>
      <c r="L1" s="52"/>
      <c r="M1" s="50" t="str">
        <f>B9</f>
        <v>Bílá Třemešná</v>
      </c>
      <c r="N1" s="51"/>
      <c r="O1" s="5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61" t="s">
        <v>0</v>
      </c>
      <c r="AC1" s="61"/>
      <c r="AD1" s="61"/>
      <c r="AE1" s="56" t="s">
        <v>1</v>
      </c>
      <c r="AF1" s="56" t="s">
        <v>2</v>
      </c>
      <c r="AG1" s="1"/>
    </row>
    <row r="2" spans="1:33" ht="34.5" customHeight="1" thickBot="1">
      <c r="A2" s="59" t="s">
        <v>24</v>
      </c>
      <c r="B2" s="60"/>
      <c r="C2" s="60"/>
      <c r="D2" s="53"/>
      <c r="E2" s="54"/>
      <c r="F2" s="55"/>
      <c r="G2" s="53"/>
      <c r="H2" s="54"/>
      <c r="I2" s="55"/>
      <c r="J2" s="53"/>
      <c r="K2" s="54"/>
      <c r="L2" s="55"/>
      <c r="M2" s="53"/>
      <c r="N2" s="54"/>
      <c r="O2" s="55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61"/>
      <c r="AC2" s="61"/>
      <c r="AD2" s="61"/>
      <c r="AE2" s="56"/>
      <c r="AF2" s="56"/>
      <c r="AG2" s="1"/>
    </row>
    <row r="3" spans="1:34" ht="19.5" customHeight="1">
      <c r="A3" s="42" t="s">
        <v>3</v>
      </c>
      <c r="B3" s="43" t="s">
        <v>34</v>
      </c>
      <c r="C3" s="44"/>
      <c r="D3" s="3"/>
      <c r="E3" s="3"/>
      <c r="F3" s="3"/>
      <c r="G3" s="4">
        <f>M17</f>
        <v>1</v>
      </c>
      <c r="H3" s="5" t="s">
        <v>4</v>
      </c>
      <c r="I3" s="6">
        <f>O17</f>
        <v>1</v>
      </c>
      <c r="J3" s="4">
        <f>O15</f>
        <v>2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2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3</v>
      </c>
      <c r="AC3" s="9" t="s">
        <v>4</v>
      </c>
      <c r="AD3" s="10">
        <f>SUM(AA3,X3,U3,R3,O3,L3,I3)</f>
        <v>3</v>
      </c>
      <c r="AE3" s="47">
        <v>3</v>
      </c>
      <c r="AF3" s="64">
        <f>RANK(AE3,AE3:AE10)</f>
        <v>1</v>
      </c>
      <c r="AG3" s="11">
        <f aca="true" t="shared" si="0" ref="AG3:AG10">AB3/AD3</f>
        <v>1</v>
      </c>
      <c r="AH3" s="62" t="str">
        <f>IF(OR(AF3=AF5,AF3=AF7,AF3=AF9),"Koukej na poměr setů, případně míčů!!","Vše v pořádku!")</f>
        <v>Koukej na poměr setů, případně míčů!!</v>
      </c>
    </row>
    <row r="4" spans="1:34" ht="19.5" customHeight="1" thickBot="1">
      <c r="A4" s="42"/>
      <c r="B4" s="45"/>
      <c r="C4" s="46"/>
      <c r="D4" s="3"/>
      <c r="E4" s="3"/>
      <c r="F4" s="3"/>
      <c r="G4" s="12">
        <f>P17</f>
        <v>46</v>
      </c>
      <c r="H4" s="13" t="s">
        <v>4</v>
      </c>
      <c r="I4" s="14">
        <f>R17</f>
        <v>45</v>
      </c>
      <c r="J4" s="12">
        <f>R15</f>
        <v>50</v>
      </c>
      <c r="K4" s="13" t="s">
        <v>4</v>
      </c>
      <c r="L4" s="14">
        <f>P15</f>
        <v>20</v>
      </c>
      <c r="M4" s="12">
        <f>P12</f>
        <v>0</v>
      </c>
      <c r="N4" s="13" t="s">
        <v>4</v>
      </c>
      <c r="O4" s="15">
        <f>R12</f>
        <v>50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96</v>
      </c>
      <c r="AC4" s="17" t="s">
        <v>4</v>
      </c>
      <c r="AD4" s="18">
        <f>SUM(AA4,X4,U4,R4,O4,L4,I4)</f>
        <v>115</v>
      </c>
      <c r="AE4" s="48"/>
      <c r="AF4" s="64"/>
      <c r="AG4" s="19">
        <f t="shared" si="0"/>
        <v>0.8347826086956521</v>
      </c>
      <c r="AH4" s="63"/>
    </row>
    <row r="5" spans="1:34" ht="19.5" customHeight="1">
      <c r="A5" s="42" t="s">
        <v>5</v>
      </c>
      <c r="B5" s="43" t="s">
        <v>30</v>
      </c>
      <c r="C5" s="44"/>
      <c r="D5" s="4">
        <f>I3</f>
        <v>1</v>
      </c>
      <c r="E5" s="5" t="s">
        <v>4</v>
      </c>
      <c r="F5" s="6">
        <f>G3</f>
        <v>1</v>
      </c>
      <c r="G5" s="20"/>
      <c r="H5" s="3"/>
      <c r="I5" s="21"/>
      <c r="J5" s="4">
        <f>M13</f>
        <v>1</v>
      </c>
      <c r="K5" s="5" t="s">
        <v>4</v>
      </c>
      <c r="L5" s="6">
        <f>O13</f>
        <v>1</v>
      </c>
      <c r="M5" s="4">
        <f>O14</f>
        <v>1</v>
      </c>
      <c r="N5" s="5" t="s">
        <v>4</v>
      </c>
      <c r="O5" s="7">
        <f>M14</f>
        <v>1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3</v>
      </c>
      <c r="AC5" s="9" t="s">
        <v>4</v>
      </c>
      <c r="AD5" s="10">
        <f>SUM(AA5,X5,U5,R5,O5,L5,F5)</f>
        <v>3</v>
      </c>
      <c r="AE5" s="47">
        <f>IF(D5=2,2,1)+IF(J5=2,2,1)+IF(M5=2,2,1)</f>
        <v>3</v>
      </c>
      <c r="AF5" s="64">
        <f>RANK(AE5,AE3:AE10)</f>
        <v>1</v>
      </c>
      <c r="AG5" s="11">
        <f t="shared" si="0"/>
        <v>1</v>
      </c>
      <c r="AH5" s="62" t="str">
        <f>IF(OR(AF5=AF7,AF5=AF9,AF5=AF3),"Koukej na poměr setů, případně míčů!!","Vše v pořádku!")</f>
        <v>Koukej na poměr setů, případně míčů!!</v>
      </c>
    </row>
    <row r="6" spans="1:34" ht="19.5" customHeight="1" thickBot="1">
      <c r="A6" s="42"/>
      <c r="B6" s="45"/>
      <c r="C6" s="46"/>
      <c r="D6" s="12">
        <f>I4</f>
        <v>45</v>
      </c>
      <c r="E6" s="13" t="s">
        <v>4</v>
      </c>
      <c r="F6" s="14">
        <f>G4</f>
        <v>46</v>
      </c>
      <c r="G6" s="22"/>
      <c r="H6" s="23"/>
      <c r="I6" s="24"/>
      <c r="J6" s="12">
        <f>P13</f>
        <v>25</v>
      </c>
      <c r="K6" s="13" t="s">
        <v>4</v>
      </c>
      <c r="L6" s="14">
        <f>R13</f>
        <v>25</v>
      </c>
      <c r="M6" s="12">
        <f>R14</f>
        <v>25</v>
      </c>
      <c r="N6" s="13" t="s">
        <v>4</v>
      </c>
      <c r="O6" s="15">
        <f>P14</f>
        <v>46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95</v>
      </c>
      <c r="AC6" s="17" t="s">
        <v>4</v>
      </c>
      <c r="AD6" s="18">
        <f>SUM(AA6,X6,U6,R6,O6,L6,F6)</f>
        <v>117</v>
      </c>
      <c r="AE6" s="48"/>
      <c r="AF6" s="64"/>
      <c r="AG6" s="19">
        <f t="shared" si="0"/>
        <v>0.811965811965812</v>
      </c>
      <c r="AH6" s="63"/>
    </row>
    <row r="7" spans="1:34" ht="19.5" customHeight="1">
      <c r="A7" s="42" t="s">
        <v>6</v>
      </c>
      <c r="B7" s="43" t="s">
        <v>33</v>
      </c>
      <c r="C7" s="44"/>
      <c r="D7" s="4">
        <f>L3</f>
        <v>0</v>
      </c>
      <c r="E7" s="5" t="s">
        <v>4</v>
      </c>
      <c r="F7" s="6">
        <f>J3</f>
        <v>2</v>
      </c>
      <c r="G7" s="4">
        <f>L5</f>
        <v>1</v>
      </c>
      <c r="H7" s="5" t="s">
        <v>4</v>
      </c>
      <c r="I7" s="6">
        <f>J5</f>
        <v>1</v>
      </c>
      <c r="J7" s="20"/>
      <c r="K7" s="3"/>
      <c r="L7" s="21"/>
      <c r="M7" s="4">
        <f>M16</f>
        <v>2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3</v>
      </c>
      <c r="AC7" s="9" t="s">
        <v>4</v>
      </c>
      <c r="AD7" s="10">
        <f>SUM(AA7,X7,U7,R7,O7,F7,I7)</f>
        <v>3</v>
      </c>
      <c r="AE7" s="47">
        <v>3</v>
      </c>
      <c r="AF7" s="64">
        <f>RANK(AE7,AE3:AE10)</f>
        <v>1</v>
      </c>
      <c r="AG7" s="11">
        <f t="shared" si="0"/>
        <v>1</v>
      </c>
      <c r="AH7" s="62" t="str">
        <f>IF(OR(AF7=AF9,AF7=AF3,AF7=AF5),"Koukej na poměr setů, případně míčů!!","Vše v pořádku!")</f>
        <v>Koukej na poměr setů, případně míčů!!</v>
      </c>
    </row>
    <row r="8" spans="1:34" ht="19.5" customHeight="1" thickBot="1">
      <c r="A8" s="42"/>
      <c r="B8" s="45"/>
      <c r="C8" s="46"/>
      <c r="D8" s="12">
        <f>L4</f>
        <v>20</v>
      </c>
      <c r="E8" s="13" t="s">
        <v>4</v>
      </c>
      <c r="F8" s="14">
        <f>J4</f>
        <v>50</v>
      </c>
      <c r="G8" s="12">
        <f>L6</f>
        <v>25</v>
      </c>
      <c r="H8" s="13" t="s">
        <v>4</v>
      </c>
      <c r="I8" s="14">
        <f>J6</f>
        <v>25</v>
      </c>
      <c r="J8" s="22"/>
      <c r="K8" s="23"/>
      <c r="L8" s="24"/>
      <c r="M8" s="12">
        <f>P16</f>
        <v>50</v>
      </c>
      <c r="N8" s="13" t="s">
        <v>4</v>
      </c>
      <c r="O8" s="15">
        <f>R16</f>
        <v>39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95</v>
      </c>
      <c r="AC8" s="17" t="s">
        <v>4</v>
      </c>
      <c r="AD8" s="18">
        <f>SUM(AA8,X8,U8,R8,O8,F8,I8)</f>
        <v>114</v>
      </c>
      <c r="AE8" s="48"/>
      <c r="AF8" s="64"/>
      <c r="AG8" s="19">
        <f t="shared" si="0"/>
        <v>0.8333333333333334</v>
      </c>
      <c r="AH8" s="63"/>
    </row>
    <row r="9" spans="1:34" ht="19.5" customHeight="1">
      <c r="A9" s="42" t="s">
        <v>7</v>
      </c>
      <c r="B9" s="43" t="s">
        <v>31</v>
      </c>
      <c r="C9" s="44"/>
      <c r="D9" s="4">
        <f>O3</f>
        <v>2</v>
      </c>
      <c r="E9" s="5" t="s">
        <v>4</v>
      </c>
      <c r="F9" s="6">
        <f>M3</f>
        <v>0</v>
      </c>
      <c r="G9" s="4">
        <f>O5</f>
        <v>1</v>
      </c>
      <c r="H9" s="5" t="s">
        <v>4</v>
      </c>
      <c r="I9" s="6">
        <f>M5</f>
        <v>1</v>
      </c>
      <c r="J9" s="4">
        <f>O7</f>
        <v>0</v>
      </c>
      <c r="K9" s="5" t="s">
        <v>4</v>
      </c>
      <c r="L9" s="6">
        <f>M7</f>
        <v>2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3</v>
      </c>
      <c r="AC9" s="9" t="s">
        <v>4</v>
      </c>
      <c r="AD9" s="10">
        <f>SUM(AA9,X9,U9,R9,F9,L9,I9)</f>
        <v>3</v>
      </c>
      <c r="AE9" s="47">
        <v>3</v>
      </c>
      <c r="AF9" s="64">
        <f>RANK(AE9,AE3:AE10)</f>
        <v>1</v>
      </c>
      <c r="AG9" s="11">
        <f t="shared" si="0"/>
        <v>1</v>
      </c>
      <c r="AH9" s="62" t="str">
        <f>IF(OR(AF9=AF3,AF9=AF5,AF9=AF7),"Koukej na poměr setů, případně míčů!!","Vše v pořádku!")</f>
        <v>Koukej na poměr setů, případně míčů!!</v>
      </c>
    </row>
    <row r="10" spans="1:34" ht="19.5" customHeight="1" thickBot="1">
      <c r="A10" s="65"/>
      <c r="B10" s="45"/>
      <c r="C10" s="46"/>
      <c r="D10" s="26">
        <f>O4</f>
        <v>50</v>
      </c>
      <c r="E10" s="27" t="s">
        <v>4</v>
      </c>
      <c r="F10" s="28">
        <f>M4</f>
        <v>0</v>
      </c>
      <c r="G10" s="26">
        <f>O6</f>
        <v>46</v>
      </c>
      <c r="H10" s="27" t="s">
        <v>4</v>
      </c>
      <c r="I10" s="28">
        <f>M6</f>
        <v>25</v>
      </c>
      <c r="J10" s="26">
        <f>O8</f>
        <v>39</v>
      </c>
      <c r="K10" s="27" t="s">
        <v>4</v>
      </c>
      <c r="L10" s="28">
        <f>M8</f>
        <v>50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135</v>
      </c>
      <c r="AC10" s="17" t="s">
        <v>4</v>
      </c>
      <c r="AD10" s="18">
        <f>SUM(AA10,X10,U10,R10,F10,L10,I10)</f>
        <v>75</v>
      </c>
      <c r="AE10" s="48"/>
      <c r="AF10" s="64"/>
      <c r="AG10" s="19">
        <f t="shared" si="0"/>
        <v>1.8</v>
      </c>
      <c r="AH10" s="63"/>
    </row>
    <row r="11" spans="2:32" ht="15" customHeight="1">
      <c r="B11" s="32" t="s">
        <v>8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8" t="s">
        <v>10</v>
      </c>
      <c r="N11" s="68"/>
      <c r="O11" s="68"/>
      <c r="P11" s="68" t="s">
        <v>11</v>
      </c>
      <c r="Q11" s="68"/>
      <c r="R11" s="68"/>
      <c r="S11" s="68" t="s">
        <v>12</v>
      </c>
      <c r="T11" s="68"/>
      <c r="U11" s="68"/>
      <c r="V11" s="68" t="s">
        <v>13</v>
      </c>
      <c r="W11" s="68"/>
      <c r="X11" s="68"/>
      <c r="Y11" s="68" t="s">
        <v>14</v>
      </c>
      <c r="Z11" s="68"/>
      <c r="AA11" s="68"/>
      <c r="AB11" s="69"/>
      <c r="AC11" s="69"/>
      <c r="AD11" s="69"/>
      <c r="AF11" s="2"/>
    </row>
    <row r="12" spans="1:32" ht="15" customHeight="1">
      <c r="A12" s="1" t="s">
        <v>3</v>
      </c>
      <c r="B12" s="33" t="s">
        <v>17</v>
      </c>
      <c r="C12" s="66" t="str">
        <f>B3</f>
        <v>Náchod "A"</v>
      </c>
      <c r="D12" s="66"/>
      <c r="E12" s="34" t="s">
        <v>16</v>
      </c>
      <c r="F12" s="66" t="str">
        <f>B9</f>
        <v>Bílá Třemešná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0</v>
      </c>
      <c r="N12" s="36" t="s">
        <v>4</v>
      </c>
      <c r="O12" s="35">
        <f aca="true" t="shared" si="2" ref="O12:O17">IF(U12&gt;S12,1,0)+IF(X12&gt;V12,1,0)+IF(AA12&gt;Y12,1,0)</f>
        <v>2</v>
      </c>
      <c r="P12" s="37">
        <f aca="true" t="shared" si="3" ref="P12:P17">SUM(S12,V12,Y12)</f>
        <v>0</v>
      </c>
      <c r="Q12" s="2" t="s">
        <v>4</v>
      </c>
      <c r="R12" s="38">
        <f aca="true" t="shared" si="4" ref="R12:R17">SUM(U12,X12,AA12)</f>
        <v>50</v>
      </c>
      <c r="S12" s="39">
        <v>0</v>
      </c>
      <c r="T12" s="40" t="s">
        <v>4</v>
      </c>
      <c r="U12" s="41">
        <v>25</v>
      </c>
      <c r="V12" s="39">
        <v>0</v>
      </c>
      <c r="W12" s="40" t="s">
        <v>4</v>
      </c>
      <c r="X12" s="41">
        <v>25</v>
      </c>
      <c r="Y12" s="39"/>
      <c r="Z12" s="40" t="s">
        <v>4</v>
      </c>
      <c r="AA12" s="41"/>
      <c r="AB12" s="37">
        <v>1</v>
      </c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Třebechovice</v>
      </c>
      <c r="D13" s="66"/>
      <c r="E13" s="34" t="s">
        <v>16</v>
      </c>
      <c r="F13" s="66" t="str">
        <f>B7</f>
        <v>H. Králové KKY</v>
      </c>
      <c r="G13" s="66"/>
      <c r="H13" s="66"/>
      <c r="I13" s="66"/>
      <c r="J13" s="66"/>
      <c r="K13" s="66"/>
      <c r="L13" s="66"/>
      <c r="M13" s="35">
        <f t="shared" si="1"/>
        <v>1</v>
      </c>
      <c r="N13" s="36" t="s">
        <v>4</v>
      </c>
      <c r="O13" s="35">
        <f t="shared" si="2"/>
        <v>1</v>
      </c>
      <c r="P13" s="37">
        <f t="shared" si="3"/>
        <v>25</v>
      </c>
      <c r="Q13" s="2" t="s">
        <v>4</v>
      </c>
      <c r="R13" s="38">
        <f t="shared" si="4"/>
        <v>25</v>
      </c>
      <c r="S13" s="39">
        <v>0</v>
      </c>
      <c r="T13" s="40" t="s">
        <v>4</v>
      </c>
      <c r="U13" s="41">
        <v>25</v>
      </c>
      <c r="V13" s="39">
        <v>25</v>
      </c>
      <c r="W13" s="40" t="s">
        <v>4</v>
      </c>
      <c r="X13" s="41">
        <v>0</v>
      </c>
      <c r="Y13" s="39"/>
      <c r="Z13" s="40" t="s">
        <v>4</v>
      </c>
      <c r="AA13" s="41"/>
      <c r="AB13" s="37">
        <v>2</v>
      </c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Bílá Třemešná</v>
      </c>
      <c r="D14" s="66"/>
      <c r="E14" s="34" t="s">
        <v>16</v>
      </c>
      <c r="F14" s="66" t="str">
        <f>B5</f>
        <v>Třebechovice</v>
      </c>
      <c r="G14" s="66"/>
      <c r="H14" s="66"/>
      <c r="I14" s="66"/>
      <c r="J14" s="66"/>
      <c r="K14" s="66"/>
      <c r="L14" s="66"/>
      <c r="M14" s="35">
        <f t="shared" si="1"/>
        <v>1</v>
      </c>
      <c r="N14" s="36" t="s">
        <v>4</v>
      </c>
      <c r="O14" s="35">
        <f t="shared" si="2"/>
        <v>1</v>
      </c>
      <c r="P14" s="37">
        <f t="shared" si="3"/>
        <v>46</v>
      </c>
      <c r="Q14" s="2" t="s">
        <v>4</v>
      </c>
      <c r="R14" s="38">
        <f t="shared" si="4"/>
        <v>25</v>
      </c>
      <c r="S14" s="39">
        <v>21</v>
      </c>
      <c r="T14" s="40" t="s">
        <v>4</v>
      </c>
      <c r="U14" s="41">
        <v>25</v>
      </c>
      <c r="V14" s="39">
        <v>25</v>
      </c>
      <c r="W14" s="40" t="s">
        <v>4</v>
      </c>
      <c r="X14" s="41">
        <v>0</v>
      </c>
      <c r="Y14" s="39"/>
      <c r="Z14" s="40" t="s">
        <v>4</v>
      </c>
      <c r="AA14" s="41"/>
      <c r="AB14" s="37">
        <v>3</v>
      </c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H. Králové KKY</v>
      </c>
      <c r="D15" s="66"/>
      <c r="E15" s="34" t="s">
        <v>16</v>
      </c>
      <c r="F15" s="66" t="str">
        <f>B3</f>
        <v>Náchod "A"</v>
      </c>
      <c r="G15" s="66"/>
      <c r="H15" s="66"/>
      <c r="I15" s="66"/>
      <c r="J15" s="66"/>
      <c r="K15" s="66"/>
      <c r="L15" s="66"/>
      <c r="M15" s="35">
        <f t="shared" si="1"/>
        <v>0</v>
      </c>
      <c r="N15" s="36" t="s">
        <v>4</v>
      </c>
      <c r="O15" s="35">
        <f t="shared" si="2"/>
        <v>2</v>
      </c>
      <c r="P15" s="37">
        <f t="shared" si="3"/>
        <v>20</v>
      </c>
      <c r="Q15" s="2" t="s">
        <v>4</v>
      </c>
      <c r="R15" s="38">
        <f t="shared" si="4"/>
        <v>50</v>
      </c>
      <c r="S15" s="39">
        <v>20</v>
      </c>
      <c r="T15" s="40" t="s">
        <v>4</v>
      </c>
      <c r="U15" s="41">
        <v>25</v>
      </c>
      <c r="V15" s="39">
        <v>0</v>
      </c>
      <c r="W15" s="40" t="s">
        <v>4</v>
      </c>
      <c r="X15" s="41">
        <v>25</v>
      </c>
      <c r="Y15" s="39"/>
      <c r="Z15" s="40" t="s">
        <v>4</v>
      </c>
      <c r="AA15" s="41"/>
      <c r="AB15" s="37">
        <v>4</v>
      </c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H. Králové KKY</v>
      </c>
      <c r="D16" s="66"/>
      <c r="E16" s="34" t="s">
        <v>16</v>
      </c>
      <c r="F16" s="66" t="str">
        <f>B9</f>
        <v>Bílá Třemešná</v>
      </c>
      <c r="G16" s="66"/>
      <c r="H16" s="66"/>
      <c r="I16" s="66"/>
      <c r="J16" s="66"/>
      <c r="K16" s="66"/>
      <c r="L16" s="66"/>
      <c r="M16" s="35">
        <f t="shared" si="1"/>
        <v>2</v>
      </c>
      <c r="N16" s="36" t="s">
        <v>4</v>
      </c>
      <c r="O16" s="35">
        <f t="shared" si="2"/>
        <v>0</v>
      </c>
      <c r="P16" s="37">
        <f t="shared" si="3"/>
        <v>50</v>
      </c>
      <c r="Q16" s="2" t="s">
        <v>4</v>
      </c>
      <c r="R16" s="38">
        <f t="shared" si="4"/>
        <v>39</v>
      </c>
      <c r="S16" s="39">
        <v>25</v>
      </c>
      <c r="T16" s="40" t="s">
        <v>4</v>
      </c>
      <c r="U16" s="41">
        <v>22</v>
      </c>
      <c r="V16" s="39">
        <v>25</v>
      </c>
      <c r="W16" s="40" t="s">
        <v>4</v>
      </c>
      <c r="X16" s="41">
        <v>17</v>
      </c>
      <c r="Y16" s="39"/>
      <c r="Z16" s="40" t="s">
        <v>4</v>
      </c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Náchod "A"</v>
      </c>
      <c r="D17" s="66"/>
      <c r="E17" s="34" t="s">
        <v>16</v>
      </c>
      <c r="F17" s="66" t="str">
        <f>B5</f>
        <v>Třebechovice</v>
      </c>
      <c r="G17" s="66"/>
      <c r="H17" s="66"/>
      <c r="I17" s="66"/>
      <c r="J17" s="66"/>
      <c r="K17" s="66"/>
      <c r="L17" s="66"/>
      <c r="M17" s="35">
        <f t="shared" si="1"/>
        <v>1</v>
      </c>
      <c r="N17" s="36" t="s">
        <v>4</v>
      </c>
      <c r="O17" s="35">
        <f t="shared" si="2"/>
        <v>1</v>
      </c>
      <c r="P17" s="37">
        <f t="shared" si="3"/>
        <v>46</v>
      </c>
      <c r="Q17" s="2" t="s">
        <v>4</v>
      </c>
      <c r="R17" s="38">
        <f t="shared" si="4"/>
        <v>45</v>
      </c>
      <c r="S17" s="39">
        <v>21</v>
      </c>
      <c r="T17" s="40" t="s">
        <v>4</v>
      </c>
      <c r="U17" s="41">
        <v>25</v>
      </c>
      <c r="V17" s="39">
        <v>25</v>
      </c>
      <c r="W17" s="40" t="s">
        <v>4</v>
      </c>
      <c r="X17" s="41">
        <v>20</v>
      </c>
      <c r="Y17" s="39"/>
      <c r="Z17" s="40" t="s">
        <v>4</v>
      </c>
      <c r="AA17" s="41"/>
      <c r="AB17" s="37">
        <v>3</v>
      </c>
      <c r="AD17" s="38"/>
      <c r="AF17" s="2"/>
    </row>
  </sheetData>
  <sheetProtection/>
  <mergeCells count="52">
    <mergeCell ref="V11:X11"/>
    <mergeCell ref="Y11:AA11"/>
    <mergeCell ref="AB11:AD11"/>
    <mergeCell ref="C12:D12"/>
    <mergeCell ref="F12:L12"/>
    <mergeCell ref="C13:D13"/>
    <mergeCell ref="F13:L13"/>
    <mergeCell ref="P11:R11"/>
    <mergeCell ref="S11:U11"/>
    <mergeCell ref="AH3:AH4"/>
    <mergeCell ref="AH5:AH6"/>
    <mergeCell ref="AH7:AH8"/>
    <mergeCell ref="AH9:AH10"/>
    <mergeCell ref="F14:L14"/>
    <mergeCell ref="C15:D15"/>
    <mergeCell ref="F15:L15"/>
    <mergeCell ref="AE9:AE10"/>
    <mergeCell ref="AF9:AF10"/>
    <mergeCell ref="M11:O11"/>
    <mergeCell ref="F16:L16"/>
    <mergeCell ref="C14:D14"/>
    <mergeCell ref="C17:D17"/>
    <mergeCell ref="F17:L17"/>
    <mergeCell ref="C16:D16"/>
    <mergeCell ref="A9:A10"/>
    <mergeCell ref="B9:C10"/>
    <mergeCell ref="C11:L11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Y1:AA2"/>
    <mergeCell ref="AB1:AD2"/>
    <mergeCell ref="AE1:AE2"/>
    <mergeCell ref="A3:A4"/>
    <mergeCell ref="B3:C4"/>
    <mergeCell ref="AE3:AE4"/>
    <mergeCell ref="AF1:AF2"/>
    <mergeCell ref="A1:C1"/>
    <mergeCell ref="D1:F2"/>
    <mergeCell ref="G1:I2"/>
    <mergeCell ref="J1:L2"/>
    <mergeCell ref="M1:O2"/>
    <mergeCell ref="P1:R2"/>
    <mergeCell ref="A2:C2"/>
    <mergeCell ref="S1:U2"/>
    <mergeCell ref="V1:X2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57" t="s">
        <v>24</v>
      </c>
      <c r="B1" s="58"/>
      <c r="C1" s="58"/>
      <c r="D1" s="50" t="str">
        <f>B3</f>
        <v>Č. Kostelec</v>
      </c>
      <c r="E1" s="51"/>
      <c r="F1" s="52"/>
      <c r="G1" s="50" t="str">
        <f>B5</f>
        <v>SAVO Praha</v>
      </c>
      <c r="H1" s="51"/>
      <c r="I1" s="52"/>
      <c r="J1" s="50" t="str">
        <f>B7</f>
        <v>SK Náchod B</v>
      </c>
      <c r="K1" s="51"/>
      <c r="L1" s="52"/>
      <c r="M1" s="50" t="str">
        <f>B9</f>
        <v>Sešlost</v>
      </c>
      <c r="N1" s="51"/>
      <c r="O1" s="5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61" t="s">
        <v>0</v>
      </c>
      <c r="AC1" s="61"/>
      <c r="AD1" s="61"/>
      <c r="AE1" s="56" t="s">
        <v>1</v>
      </c>
      <c r="AF1" s="56" t="s">
        <v>2</v>
      </c>
      <c r="AG1" s="1"/>
    </row>
    <row r="2" spans="1:33" ht="34.5" customHeight="1" thickBot="1">
      <c r="A2" s="59" t="s">
        <v>24</v>
      </c>
      <c r="B2" s="60"/>
      <c r="C2" s="60"/>
      <c r="D2" s="53"/>
      <c r="E2" s="54"/>
      <c r="F2" s="55"/>
      <c r="G2" s="53"/>
      <c r="H2" s="54"/>
      <c r="I2" s="55"/>
      <c r="J2" s="53"/>
      <c r="K2" s="54"/>
      <c r="L2" s="55"/>
      <c r="M2" s="53"/>
      <c r="N2" s="54"/>
      <c r="O2" s="55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61"/>
      <c r="AC2" s="61"/>
      <c r="AD2" s="61"/>
      <c r="AE2" s="56"/>
      <c r="AF2" s="56"/>
      <c r="AG2" s="1"/>
    </row>
    <row r="3" spans="1:34" ht="19.5" customHeight="1">
      <c r="A3" s="42" t="s">
        <v>3</v>
      </c>
      <c r="B3" s="43" t="s">
        <v>35</v>
      </c>
      <c r="C3" s="44"/>
      <c r="D3" s="3"/>
      <c r="E3" s="3"/>
      <c r="F3" s="3"/>
      <c r="G3" s="4">
        <f>M17</f>
        <v>2</v>
      </c>
      <c r="H3" s="5" t="s">
        <v>4</v>
      </c>
      <c r="I3" s="6">
        <f>O17</f>
        <v>0</v>
      </c>
      <c r="J3" s="4">
        <f>O15</f>
        <v>1</v>
      </c>
      <c r="K3" s="5" t="s">
        <v>4</v>
      </c>
      <c r="L3" s="6">
        <f>M15</f>
        <v>1</v>
      </c>
      <c r="M3" s="4">
        <f>M12</f>
        <v>1</v>
      </c>
      <c r="N3" s="5" t="s">
        <v>4</v>
      </c>
      <c r="O3" s="7">
        <f>O12</f>
        <v>1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4</v>
      </c>
      <c r="AC3" s="9" t="s">
        <v>4</v>
      </c>
      <c r="AD3" s="10">
        <f>SUM(AA3,X3,U3,R3,O3,L3,I3)</f>
        <v>2</v>
      </c>
      <c r="AE3" s="47">
        <f>IF(G3=2,2,1)+IF(J3=2,2,1)+IF(M3=2,2,1)</f>
        <v>4</v>
      </c>
      <c r="AF3" s="64">
        <f>RANK(AE3,AE3:AE10)</f>
        <v>2</v>
      </c>
      <c r="AG3" s="11">
        <f aca="true" t="shared" si="0" ref="AG3:AG10">AB3/AD3</f>
        <v>2</v>
      </c>
      <c r="AH3" s="62" t="str">
        <f>IF(OR(AF3=AF5,AF3=AF7,AF3=AF9),"Koukej na poměr setů, případně míčů!!","Vše v pořádku!")</f>
        <v>Koukej na poměr setů, případně míčů!!</v>
      </c>
    </row>
    <row r="4" spans="1:34" ht="19.5" customHeight="1" thickBot="1">
      <c r="A4" s="42"/>
      <c r="B4" s="45"/>
      <c r="C4" s="46"/>
      <c r="D4" s="3"/>
      <c r="E4" s="3"/>
      <c r="F4" s="3"/>
      <c r="G4" s="12">
        <f>P17</f>
        <v>50</v>
      </c>
      <c r="H4" s="13" t="s">
        <v>4</v>
      </c>
      <c r="I4" s="14">
        <f>R17</f>
        <v>39</v>
      </c>
      <c r="J4" s="12">
        <f>R15</f>
        <v>25</v>
      </c>
      <c r="K4" s="13" t="s">
        <v>4</v>
      </c>
      <c r="L4" s="14">
        <f>P15</f>
        <v>25</v>
      </c>
      <c r="M4" s="12">
        <f>P12</f>
        <v>40</v>
      </c>
      <c r="N4" s="13" t="s">
        <v>4</v>
      </c>
      <c r="O4" s="15">
        <f>R12</f>
        <v>40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115</v>
      </c>
      <c r="AC4" s="17" t="s">
        <v>4</v>
      </c>
      <c r="AD4" s="18">
        <f>SUM(AA4,X4,U4,R4,O4,L4,I4)</f>
        <v>104</v>
      </c>
      <c r="AE4" s="48"/>
      <c r="AF4" s="64"/>
      <c r="AG4" s="19">
        <f t="shared" si="0"/>
        <v>1.1057692307692308</v>
      </c>
      <c r="AH4" s="63"/>
    </row>
    <row r="5" spans="1:34" ht="19.5" customHeight="1">
      <c r="A5" s="42" t="s">
        <v>5</v>
      </c>
      <c r="B5" s="43" t="s">
        <v>36</v>
      </c>
      <c r="C5" s="44"/>
      <c r="D5" s="4">
        <f>I3</f>
        <v>0</v>
      </c>
      <c r="E5" s="5" t="s">
        <v>4</v>
      </c>
      <c r="F5" s="6">
        <f>G3</f>
        <v>2</v>
      </c>
      <c r="G5" s="20"/>
      <c r="H5" s="3"/>
      <c r="I5" s="21"/>
      <c r="J5" s="4">
        <f>M13</f>
        <v>0</v>
      </c>
      <c r="K5" s="5" t="s">
        <v>4</v>
      </c>
      <c r="L5" s="6">
        <f>O13</f>
        <v>2</v>
      </c>
      <c r="M5" s="4">
        <f>O14</f>
        <v>0</v>
      </c>
      <c r="N5" s="5" t="s">
        <v>4</v>
      </c>
      <c r="O5" s="7">
        <f>M14</f>
        <v>2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6</v>
      </c>
      <c r="AE5" s="47">
        <f>IF(D5=2,2,1)+IF(J5=2,2,1)+IF(M5=2,2,1)</f>
        <v>3</v>
      </c>
      <c r="AF5" s="64">
        <f>RANK(AE5,AE3:AE10)</f>
        <v>4</v>
      </c>
      <c r="AG5" s="11">
        <f t="shared" si="0"/>
        <v>0</v>
      </c>
      <c r="AH5" s="62" t="str">
        <f>IF(OR(AF5=AF7,AF5=AF9,AF5=AF3),"Koukej na poměr setů, případně míčů!!","Vše v pořádku!")</f>
        <v>Vše v pořádku!</v>
      </c>
    </row>
    <row r="6" spans="1:34" ht="19.5" customHeight="1" thickBot="1">
      <c r="A6" s="42"/>
      <c r="B6" s="45"/>
      <c r="C6" s="46"/>
      <c r="D6" s="12">
        <f>I4</f>
        <v>39</v>
      </c>
      <c r="E6" s="13" t="s">
        <v>4</v>
      </c>
      <c r="F6" s="14">
        <f>G4</f>
        <v>50</v>
      </c>
      <c r="G6" s="22"/>
      <c r="H6" s="23"/>
      <c r="I6" s="24"/>
      <c r="J6" s="12">
        <f>P13</f>
        <v>0</v>
      </c>
      <c r="K6" s="13" t="s">
        <v>4</v>
      </c>
      <c r="L6" s="14">
        <f>R13</f>
        <v>50</v>
      </c>
      <c r="M6" s="12">
        <f>R14</f>
        <v>0</v>
      </c>
      <c r="N6" s="13" t="s">
        <v>4</v>
      </c>
      <c r="O6" s="15">
        <f>P14</f>
        <v>50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39</v>
      </c>
      <c r="AC6" s="17" t="s">
        <v>4</v>
      </c>
      <c r="AD6" s="18">
        <f>SUM(AA6,X6,U6,R6,O6,L6,F6)</f>
        <v>150</v>
      </c>
      <c r="AE6" s="48"/>
      <c r="AF6" s="64"/>
      <c r="AG6" s="19">
        <f t="shared" si="0"/>
        <v>0.26</v>
      </c>
      <c r="AH6" s="63"/>
    </row>
    <row r="7" spans="1:34" ht="19.5" customHeight="1">
      <c r="A7" s="42" t="s">
        <v>6</v>
      </c>
      <c r="B7" s="43" t="s">
        <v>29</v>
      </c>
      <c r="C7" s="44"/>
      <c r="D7" s="4">
        <f>L3</f>
        <v>1</v>
      </c>
      <c r="E7" s="5" t="s">
        <v>4</v>
      </c>
      <c r="F7" s="6">
        <f>J3</f>
        <v>1</v>
      </c>
      <c r="G7" s="4">
        <f>L5</f>
        <v>2</v>
      </c>
      <c r="H7" s="5" t="s">
        <v>4</v>
      </c>
      <c r="I7" s="6">
        <f>J5</f>
        <v>0</v>
      </c>
      <c r="J7" s="20"/>
      <c r="K7" s="3"/>
      <c r="L7" s="21"/>
      <c r="M7" s="4">
        <f>M16</f>
        <v>2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5</v>
      </c>
      <c r="AC7" s="9" t="s">
        <v>4</v>
      </c>
      <c r="AD7" s="10">
        <f>SUM(AA7,X7,U7,R7,O7,F7,I7)</f>
        <v>1</v>
      </c>
      <c r="AE7" s="47">
        <f>IF(G7=2,2,1)+IF(D7=2,2,1)+IF(M7=2,2,1)</f>
        <v>5</v>
      </c>
      <c r="AF7" s="64">
        <f>RANK(AE7,AE3:AE10)</f>
        <v>1</v>
      </c>
      <c r="AG7" s="11">
        <f t="shared" si="0"/>
        <v>5</v>
      </c>
      <c r="AH7" s="62" t="str">
        <f>IF(OR(AF7=AF9,AF7=AF3,AF7=AF5),"Koukej na poměr setů, případně míčů!!","Vše v pořádku!")</f>
        <v>Vše v pořádku!</v>
      </c>
    </row>
    <row r="8" spans="1:34" ht="19.5" customHeight="1" thickBot="1">
      <c r="A8" s="42"/>
      <c r="B8" s="45"/>
      <c r="C8" s="46"/>
      <c r="D8" s="12">
        <f>L4</f>
        <v>25</v>
      </c>
      <c r="E8" s="13" t="s">
        <v>4</v>
      </c>
      <c r="F8" s="14">
        <f>J4</f>
        <v>25</v>
      </c>
      <c r="G8" s="12">
        <f>L6</f>
        <v>50</v>
      </c>
      <c r="H8" s="13" t="s">
        <v>4</v>
      </c>
      <c r="I8" s="14">
        <f>J6</f>
        <v>0</v>
      </c>
      <c r="J8" s="22"/>
      <c r="K8" s="23"/>
      <c r="L8" s="24"/>
      <c r="M8" s="12">
        <f>P16</f>
        <v>51</v>
      </c>
      <c r="N8" s="13" t="s">
        <v>4</v>
      </c>
      <c r="O8" s="15">
        <f>R16</f>
        <v>35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126</v>
      </c>
      <c r="AC8" s="17" t="s">
        <v>4</v>
      </c>
      <c r="AD8" s="18">
        <f>SUM(AA8,X8,U8,R8,O8,F8,I8)</f>
        <v>60</v>
      </c>
      <c r="AE8" s="48"/>
      <c r="AF8" s="64"/>
      <c r="AG8" s="19">
        <f t="shared" si="0"/>
        <v>2.1</v>
      </c>
      <c r="AH8" s="63"/>
    </row>
    <row r="9" spans="1:34" ht="19.5" customHeight="1">
      <c r="A9" s="42" t="s">
        <v>7</v>
      </c>
      <c r="B9" s="43" t="s">
        <v>32</v>
      </c>
      <c r="C9" s="44"/>
      <c r="D9" s="4">
        <f>O3</f>
        <v>1</v>
      </c>
      <c r="E9" s="5" t="s">
        <v>4</v>
      </c>
      <c r="F9" s="6">
        <f>M3</f>
        <v>1</v>
      </c>
      <c r="G9" s="4">
        <f>O5</f>
        <v>2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2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3</v>
      </c>
      <c r="AC9" s="9" t="s">
        <v>4</v>
      </c>
      <c r="AD9" s="10">
        <f>SUM(AA9,X9,U9,R9,F9,L9,I9)</f>
        <v>3</v>
      </c>
      <c r="AE9" s="47">
        <f>IF(G9=2,2,1)+IF(D9=2,2,1)+IF(J9=2,2,1)</f>
        <v>4</v>
      </c>
      <c r="AF9" s="64">
        <f>RANK(AE9,AE3:AE10)</f>
        <v>2</v>
      </c>
      <c r="AG9" s="11">
        <f t="shared" si="0"/>
        <v>1</v>
      </c>
      <c r="AH9" s="62" t="str">
        <f>IF(OR(AF9=AF3,AF9=AF5,AF9=AF7),"Koukej na poměr setů, případně míčů!!","Vše v pořádku!")</f>
        <v>Koukej na poměr setů, případně míčů!!</v>
      </c>
    </row>
    <row r="10" spans="1:34" ht="19.5" customHeight="1" thickBot="1">
      <c r="A10" s="65"/>
      <c r="B10" s="45"/>
      <c r="C10" s="46"/>
      <c r="D10" s="26">
        <f>O4</f>
        <v>40</v>
      </c>
      <c r="E10" s="27" t="s">
        <v>4</v>
      </c>
      <c r="F10" s="28">
        <f>M4</f>
        <v>40</v>
      </c>
      <c r="G10" s="26">
        <f>O6</f>
        <v>50</v>
      </c>
      <c r="H10" s="27" t="s">
        <v>4</v>
      </c>
      <c r="I10" s="28">
        <f>M6</f>
        <v>0</v>
      </c>
      <c r="J10" s="26">
        <f>O8</f>
        <v>35</v>
      </c>
      <c r="K10" s="27" t="s">
        <v>4</v>
      </c>
      <c r="L10" s="28">
        <f>M8</f>
        <v>51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125</v>
      </c>
      <c r="AC10" s="17" t="s">
        <v>4</v>
      </c>
      <c r="AD10" s="18">
        <f>SUM(AA10,X10,U10,R10,F10,L10,I10)</f>
        <v>91</v>
      </c>
      <c r="AE10" s="48"/>
      <c r="AF10" s="64"/>
      <c r="AG10" s="19">
        <f t="shared" si="0"/>
        <v>1.3736263736263736</v>
      </c>
      <c r="AH10" s="63"/>
    </row>
    <row r="11" spans="2:32" ht="15" customHeight="1">
      <c r="B11" s="32" t="s">
        <v>8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8" t="s">
        <v>10</v>
      </c>
      <c r="N11" s="68"/>
      <c r="O11" s="68"/>
      <c r="P11" s="68" t="s">
        <v>11</v>
      </c>
      <c r="Q11" s="68"/>
      <c r="R11" s="68"/>
      <c r="S11" s="68" t="s">
        <v>12</v>
      </c>
      <c r="T11" s="68"/>
      <c r="U11" s="68"/>
      <c r="V11" s="68" t="s">
        <v>13</v>
      </c>
      <c r="W11" s="68"/>
      <c r="X11" s="68"/>
      <c r="Y11" s="68" t="s">
        <v>14</v>
      </c>
      <c r="Z11" s="68"/>
      <c r="AA11" s="68"/>
      <c r="AB11" s="69"/>
      <c r="AC11" s="69"/>
      <c r="AD11" s="69"/>
      <c r="AF11" s="2"/>
    </row>
    <row r="12" spans="1:32" ht="15" customHeight="1">
      <c r="A12" s="1" t="s">
        <v>3</v>
      </c>
      <c r="B12" s="33" t="s">
        <v>17</v>
      </c>
      <c r="C12" s="66" t="str">
        <f>B3</f>
        <v>Č. Kostelec</v>
      </c>
      <c r="D12" s="66"/>
      <c r="E12" s="34" t="s">
        <v>16</v>
      </c>
      <c r="F12" s="66" t="str">
        <f>B9</f>
        <v>Sešlost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1</v>
      </c>
      <c r="N12" s="36" t="s">
        <v>4</v>
      </c>
      <c r="O12" s="35">
        <f aca="true" t="shared" si="2" ref="O12:O17">IF(U12&gt;S12,1,0)+IF(X12&gt;V12,1,0)+IF(AA12&gt;Y12,1,0)</f>
        <v>1</v>
      </c>
      <c r="P12" s="37">
        <f aca="true" t="shared" si="3" ref="P12:P17">SUM(S12,V12,Y12)</f>
        <v>40</v>
      </c>
      <c r="Q12" s="2" t="s">
        <v>4</v>
      </c>
      <c r="R12" s="38">
        <f aca="true" t="shared" si="4" ref="R12:R17">SUM(U12,X12,AA12)</f>
        <v>40</v>
      </c>
      <c r="S12" s="39">
        <v>25</v>
      </c>
      <c r="T12" s="40" t="s">
        <v>4</v>
      </c>
      <c r="U12" s="41">
        <v>15</v>
      </c>
      <c r="V12" s="39">
        <v>15</v>
      </c>
      <c r="W12" s="40" t="s">
        <v>4</v>
      </c>
      <c r="X12" s="41">
        <v>25</v>
      </c>
      <c r="Y12" s="39"/>
      <c r="Z12" s="40" t="s">
        <v>4</v>
      </c>
      <c r="AA12" s="41"/>
      <c r="AB12" s="37">
        <v>1</v>
      </c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SAVO Praha</v>
      </c>
      <c r="D13" s="66"/>
      <c r="E13" s="34" t="s">
        <v>16</v>
      </c>
      <c r="F13" s="66" t="str">
        <f>B7</f>
        <v>SK Náchod B</v>
      </c>
      <c r="G13" s="66"/>
      <c r="H13" s="66"/>
      <c r="I13" s="66"/>
      <c r="J13" s="66"/>
      <c r="K13" s="66"/>
      <c r="L13" s="66"/>
      <c r="M13" s="35">
        <f t="shared" si="1"/>
        <v>0</v>
      </c>
      <c r="N13" s="36" t="s">
        <v>4</v>
      </c>
      <c r="O13" s="35">
        <f t="shared" si="2"/>
        <v>2</v>
      </c>
      <c r="P13" s="37">
        <f t="shared" si="3"/>
        <v>0</v>
      </c>
      <c r="Q13" s="2" t="s">
        <v>4</v>
      </c>
      <c r="R13" s="38">
        <f t="shared" si="4"/>
        <v>50</v>
      </c>
      <c r="S13" s="39">
        <v>0</v>
      </c>
      <c r="T13" s="40" t="s">
        <v>4</v>
      </c>
      <c r="U13" s="41">
        <v>25</v>
      </c>
      <c r="V13" s="39">
        <v>0</v>
      </c>
      <c r="W13" s="40" t="s">
        <v>4</v>
      </c>
      <c r="X13" s="41">
        <v>25</v>
      </c>
      <c r="Y13" s="39"/>
      <c r="Z13" s="40" t="s">
        <v>4</v>
      </c>
      <c r="AA13" s="41"/>
      <c r="AB13" s="37">
        <v>2</v>
      </c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Sešlost</v>
      </c>
      <c r="D14" s="66"/>
      <c r="E14" s="34" t="s">
        <v>16</v>
      </c>
      <c r="F14" s="66" t="str">
        <f>B5</f>
        <v>SAVO Praha</v>
      </c>
      <c r="G14" s="66"/>
      <c r="H14" s="66"/>
      <c r="I14" s="66"/>
      <c r="J14" s="66"/>
      <c r="K14" s="66"/>
      <c r="L14" s="66"/>
      <c r="M14" s="35">
        <f t="shared" si="1"/>
        <v>2</v>
      </c>
      <c r="N14" s="36" t="s">
        <v>4</v>
      </c>
      <c r="O14" s="35">
        <f t="shared" si="2"/>
        <v>0</v>
      </c>
      <c r="P14" s="37">
        <f t="shared" si="3"/>
        <v>50</v>
      </c>
      <c r="Q14" s="2" t="s">
        <v>4</v>
      </c>
      <c r="R14" s="38">
        <f t="shared" si="4"/>
        <v>0</v>
      </c>
      <c r="S14" s="39">
        <v>25</v>
      </c>
      <c r="T14" s="40" t="s">
        <v>4</v>
      </c>
      <c r="U14" s="41">
        <v>0</v>
      </c>
      <c r="V14" s="39">
        <v>25</v>
      </c>
      <c r="W14" s="40" t="s">
        <v>4</v>
      </c>
      <c r="X14" s="41">
        <v>0</v>
      </c>
      <c r="Y14" s="39"/>
      <c r="Z14" s="40" t="s">
        <v>4</v>
      </c>
      <c r="AA14" s="41"/>
      <c r="AB14" s="37">
        <v>3</v>
      </c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SK Náchod B</v>
      </c>
      <c r="D15" s="66"/>
      <c r="E15" s="34" t="s">
        <v>16</v>
      </c>
      <c r="F15" s="66" t="str">
        <f>B3</f>
        <v>Č. Kostelec</v>
      </c>
      <c r="G15" s="66"/>
      <c r="H15" s="66"/>
      <c r="I15" s="66"/>
      <c r="J15" s="66"/>
      <c r="K15" s="66"/>
      <c r="L15" s="66"/>
      <c r="M15" s="35">
        <f t="shared" si="1"/>
        <v>1</v>
      </c>
      <c r="N15" s="36" t="s">
        <v>4</v>
      </c>
      <c r="O15" s="35">
        <f t="shared" si="2"/>
        <v>1</v>
      </c>
      <c r="P15" s="37">
        <f t="shared" si="3"/>
        <v>25</v>
      </c>
      <c r="Q15" s="2" t="s">
        <v>4</v>
      </c>
      <c r="R15" s="38">
        <f t="shared" si="4"/>
        <v>25</v>
      </c>
      <c r="S15" s="39">
        <v>25</v>
      </c>
      <c r="T15" s="40" t="s">
        <v>4</v>
      </c>
      <c r="U15" s="41">
        <v>0</v>
      </c>
      <c r="V15" s="39">
        <v>0</v>
      </c>
      <c r="W15" s="40" t="s">
        <v>4</v>
      </c>
      <c r="X15" s="41">
        <v>25</v>
      </c>
      <c r="Y15" s="39"/>
      <c r="Z15" s="40" t="s">
        <v>4</v>
      </c>
      <c r="AA15" s="41"/>
      <c r="AB15" s="37">
        <v>4</v>
      </c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SK Náchod B</v>
      </c>
      <c r="D16" s="66"/>
      <c r="E16" s="34" t="s">
        <v>16</v>
      </c>
      <c r="F16" s="66" t="str">
        <f>B9</f>
        <v>Sešlost</v>
      </c>
      <c r="G16" s="66"/>
      <c r="H16" s="66"/>
      <c r="I16" s="66"/>
      <c r="J16" s="66"/>
      <c r="K16" s="66"/>
      <c r="L16" s="66"/>
      <c r="M16" s="35">
        <f t="shared" si="1"/>
        <v>2</v>
      </c>
      <c r="N16" s="36" t="s">
        <v>4</v>
      </c>
      <c r="O16" s="35">
        <f t="shared" si="2"/>
        <v>0</v>
      </c>
      <c r="P16" s="37">
        <f t="shared" si="3"/>
        <v>51</v>
      </c>
      <c r="Q16" s="2" t="s">
        <v>4</v>
      </c>
      <c r="R16" s="38">
        <f t="shared" si="4"/>
        <v>35</v>
      </c>
      <c r="S16" s="39">
        <v>25</v>
      </c>
      <c r="T16" s="40" t="s">
        <v>4</v>
      </c>
      <c r="U16" s="41">
        <v>11</v>
      </c>
      <c r="V16" s="39">
        <v>26</v>
      </c>
      <c r="W16" s="40" t="s">
        <v>4</v>
      </c>
      <c r="X16" s="41">
        <v>24</v>
      </c>
      <c r="Y16" s="39"/>
      <c r="Z16" s="40" t="s">
        <v>4</v>
      </c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Č. Kostelec</v>
      </c>
      <c r="D17" s="66"/>
      <c r="E17" s="34" t="s">
        <v>16</v>
      </c>
      <c r="F17" s="66" t="str">
        <f>B5</f>
        <v>SAVO Praha</v>
      </c>
      <c r="G17" s="66"/>
      <c r="H17" s="66"/>
      <c r="I17" s="66"/>
      <c r="J17" s="66"/>
      <c r="K17" s="66"/>
      <c r="L17" s="66"/>
      <c r="M17" s="35">
        <f t="shared" si="1"/>
        <v>2</v>
      </c>
      <c r="N17" s="36" t="s">
        <v>4</v>
      </c>
      <c r="O17" s="35">
        <f t="shared" si="2"/>
        <v>0</v>
      </c>
      <c r="P17" s="37">
        <f t="shared" si="3"/>
        <v>50</v>
      </c>
      <c r="Q17" s="2" t="s">
        <v>4</v>
      </c>
      <c r="R17" s="38">
        <f t="shared" si="4"/>
        <v>39</v>
      </c>
      <c r="S17" s="39">
        <v>25</v>
      </c>
      <c r="T17" s="40" t="s">
        <v>4</v>
      </c>
      <c r="U17" s="41">
        <v>18</v>
      </c>
      <c r="V17" s="39">
        <v>25</v>
      </c>
      <c r="W17" s="40" t="s">
        <v>4</v>
      </c>
      <c r="X17" s="41">
        <v>21</v>
      </c>
      <c r="Y17" s="39"/>
      <c r="Z17" s="40" t="s">
        <v>4</v>
      </c>
      <c r="AA17" s="41"/>
      <c r="AB17" s="37">
        <v>3</v>
      </c>
      <c r="AD17" s="38"/>
      <c r="AF17" s="2"/>
    </row>
  </sheetData>
  <sheetProtection/>
  <mergeCells count="52">
    <mergeCell ref="F15:L15"/>
    <mergeCell ref="C16:D16"/>
    <mergeCell ref="F16:L16"/>
    <mergeCell ref="C13:D13"/>
    <mergeCell ref="F13:L13"/>
    <mergeCell ref="C12:D12"/>
    <mergeCell ref="F12:L12"/>
    <mergeCell ref="C11:L11"/>
    <mergeCell ref="C17:D17"/>
    <mergeCell ref="F17:L17"/>
    <mergeCell ref="C14:D14"/>
    <mergeCell ref="F14:L14"/>
    <mergeCell ref="C15:D15"/>
    <mergeCell ref="AF7:AF8"/>
    <mergeCell ref="A7:A8"/>
    <mergeCell ref="P11:R11"/>
    <mergeCell ref="S11:U11"/>
    <mergeCell ref="V11:X11"/>
    <mergeCell ref="Y11:AA11"/>
    <mergeCell ref="AB11:AD11"/>
    <mergeCell ref="AE5:AE6"/>
    <mergeCell ref="AF5:AF6"/>
    <mergeCell ref="AH3:AH4"/>
    <mergeCell ref="AH5:AH6"/>
    <mergeCell ref="AH7:AH8"/>
    <mergeCell ref="A9:A10"/>
    <mergeCell ref="B9:C10"/>
    <mergeCell ref="AE9:AE10"/>
    <mergeCell ref="AF9:AF10"/>
    <mergeCell ref="AH9:AH10"/>
    <mergeCell ref="AE1:AE2"/>
    <mergeCell ref="AF1:AF2"/>
    <mergeCell ref="B7:C8"/>
    <mergeCell ref="AE7:AE8"/>
    <mergeCell ref="A3:A4"/>
    <mergeCell ref="B3:C4"/>
    <mergeCell ref="AE3:AE4"/>
    <mergeCell ref="AF3:AF4"/>
    <mergeCell ref="A5:A6"/>
    <mergeCell ref="B5:C6"/>
    <mergeCell ref="P1:R2"/>
    <mergeCell ref="A2:C2"/>
    <mergeCell ref="S1:U2"/>
    <mergeCell ref="V1:X2"/>
    <mergeCell ref="Y1:AA2"/>
    <mergeCell ref="AB1:AD2"/>
    <mergeCell ref="M11:O11"/>
    <mergeCell ref="A1:C1"/>
    <mergeCell ref="D1:F2"/>
    <mergeCell ref="G1:I2"/>
    <mergeCell ref="J1:L2"/>
    <mergeCell ref="M1:O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rul01</dc:creator>
  <cp:keywords/>
  <dc:description/>
  <cp:lastModifiedBy>Jana</cp:lastModifiedBy>
  <cp:lastPrinted>2013-08-24T17:47:55Z</cp:lastPrinted>
  <dcterms:created xsi:type="dcterms:W3CDTF">2013-08-24T07:59:18Z</dcterms:created>
  <dcterms:modified xsi:type="dcterms:W3CDTF">2014-09-01T07:45:16Z</dcterms:modified>
  <cp:category/>
  <cp:version/>
  <cp:contentType/>
  <cp:contentStatus/>
</cp:coreProperties>
</file>